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1068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</definedNames>
  <calcPr calcId="124519"/>
</workbook>
</file>

<file path=xl/calcChain.xml><?xml version="1.0" encoding="utf-8"?>
<calcChain xmlns="http://schemas.openxmlformats.org/spreadsheetml/2006/main">
  <c r="H283" i="1"/>
  <c r="G282"/>
  <c r="F282"/>
  <c r="H282" s="1"/>
  <c r="H281"/>
  <c r="H280"/>
  <c r="G279"/>
  <c r="F279"/>
  <c r="H279" s="1"/>
  <c r="G278"/>
  <c r="G277" s="1"/>
  <c r="H276"/>
  <c r="H275"/>
  <c r="H274"/>
  <c r="H273"/>
  <c r="G272"/>
  <c r="F272"/>
  <c r="H272" s="1"/>
  <c r="H271"/>
  <c r="G270"/>
  <c r="F270"/>
  <c r="H270" s="1"/>
  <c r="G269"/>
  <c r="F269"/>
  <c r="H269" s="1"/>
  <c r="G268"/>
  <c r="F268"/>
  <c r="H268" s="1"/>
  <c r="H267"/>
  <c r="H266"/>
  <c r="G265"/>
  <c r="F265"/>
  <c r="H265" s="1"/>
  <c r="H264"/>
  <c r="G263"/>
  <c r="G262" s="1"/>
  <c r="G261" s="1"/>
  <c r="F263"/>
  <c r="H263" s="1"/>
  <c r="F262"/>
  <c r="F261" s="1"/>
  <c r="H261" s="1"/>
  <c r="H260"/>
  <c r="G259"/>
  <c r="G258" s="1"/>
  <c r="G257" s="1"/>
  <c r="F259"/>
  <c r="H259" s="1"/>
  <c r="F258"/>
  <c r="F257" s="1"/>
  <c r="H257" s="1"/>
  <c r="H256"/>
  <c r="G255"/>
  <c r="F255"/>
  <c r="H255" s="1"/>
  <c r="H254"/>
  <c r="H253"/>
  <c r="H252"/>
  <c r="G251"/>
  <c r="G250" s="1"/>
  <c r="G249" s="1"/>
  <c r="F251"/>
  <c r="H251" s="1"/>
  <c r="F250"/>
  <c r="F249" s="1"/>
  <c r="H249" s="1"/>
  <c r="H248"/>
  <c r="G247"/>
  <c r="F247"/>
  <c r="H247" s="1"/>
  <c r="H246"/>
  <c r="G245"/>
  <c r="F245"/>
  <c r="H245" s="1"/>
  <c r="H244"/>
  <c r="G243"/>
  <c r="F243"/>
  <c r="H243" s="1"/>
  <c r="H242"/>
  <c r="G241"/>
  <c r="F241"/>
  <c r="H241" s="1"/>
  <c r="H240"/>
  <c r="H239"/>
  <c r="G238"/>
  <c r="F238"/>
  <c r="F237" s="1"/>
  <c r="G237"/>
  <c r="G236" s="1"/>
  <c r="H235"/>
  <c r="H234"/>
  <c r="G233"/>
  <c r="F233"/>
  <c r="H233" s="1"/>
  <c r="H232"/>
  <c r="H231"/>
  <c r="G230"/>
  <c r="F230"/>
  <c r="H230" s="1"/>
  <c r="H229"/>
  <c r="G228"/>
  <c r="F228"/>
  <c r="F227" s="1"/>
  <c r="G227"/>
  <c r="G226" s="1"/>
  <c r="H225"/>
  <c r="G224"/>
  <c r="F224"/>
  <c r="H224" s="1"/>
  <c r="H223"/>
  <c r="H222"/>
  <c r="G221"/>
  <c r="F221"/>
  <c r="H221" s="1"/>
  <c r="G220"/>
  <c r="G219" s="1"/>
  <c r="H218"/>
  <c r="G217"/>
  <c r="F217"/>
  <c r="H217" s="1"/>
  <c r="H216"/>
  <c r="G215"/>
  <c r="F215"/>
  <c r="H215" s="1"/>
  <c r="G214"/>
  <c r="G213" s="1"/>
  <c r="H212"/>
  <c r="H211"/>
  <c r="G210"/>
  <c r="F210"/>
  <c r="H210" s="1"/>
  <c r="H209"/>
  <c r="G208"/>
  <c r="F208"/>
  <c r="H208" s="1"/>
  <c r="H207"/>
  <c r="G206"/>
  <c r="G205" s="1"/>
  <c r="G204" s="1"/>
  <c r="F206"/>
  <c r="H206" s="1"/>
  <c r="F205"/>
  <c r="H205" s="1"/>
  <c r="H203"/>
  <c r="G202"/>
  <c r="F202"/>
  <c r="H202" s="1"/>
  <c r="H201"/>
  <c r="H200"/>
  <c r="H199"/>
  <c r="G198"/>
  <c r="G197" s="1"/>
  <c r="G196" s="1"/>
  <c r="F198"/>
  <c r="H198" s="1"/>
  <c r="F197"/>
  <c r="H197" s="1"/>
  <c r="H195"/>
  <c r="H194"/>
  <c r="G193"/>
  <c r="F193"/>
  <c r="H193" s="1"/>
  <c r="H192"/>
  <c r="H191"/>
  <c r="G190"/>
  <c r="F190"/>
  <c r="H190" s="1"/>
  <c r="H189"/>
  <c r="G188"/>
  <c r="F188"/>
  <c r="H188" s="1"/>
  <c r="H187"/>
  <c r="G186"/>
  <c r="G185" s="1"/>
  <c r="G184" s="1"/>
  <c r="G183" s="1"/>
  <c r="F186"/>
  <c r="H186" s="1"/>
  <c r="F185"/>
  <c r="H185" s="1"/>
  <c r="H182"/>
  <c r="G181"/>
  <c r="F181"/>
  <c r="H181" s="1"/>
  <c r="G180"/>
  <c r="H179"/>
  <c r="G178"/>
  <c r="G177" s="1"/>
  <c r="F178"/>
  <c r="H178" s="1"/>
  <c r="F177"/>
  <c r="H177" s="1"/>
  <c r="H176"/>
  <c r="H175"/>
  <c r="G174"/>
  <c r="F174"/>
  <c r="H174" s="1"/>
  <c r="H173"/>
  <c r="G172"/>
  <c r="F172"/>
  <c r="H172" s="1"/>
  <c r="G171"/>
  <c r="F171"/>
  <c r="H171" s="1"/>
  <c r="H170"/>
  <c r="G169"/>
  <c r="F169"/>
  <c r="H169" s="1"/>
  <c r="G168"/>
  <c r="F168"/>
  <c r="H168" s="1"/>
  <c r="H167"/>
  <c r="G166"/>
  <c r="F166"/>
  <c r="H166" s="1"/>
  <c r="G165"/>
  <c r="F165"/>
  <c r="H165" s="1"/>
  <c r="H164"/>
  <c r="G163"/>
  <c r="F163"/>
  <c r="H163" s="1"/>
  <c r="H162"/>
  <c r="G161"/>
  <c r="F161"/>
  <c r="H161" s="1"/>
  <c r="H160"/>
  <c r="G159"/>
  <c r="G158" s="1"/>
  <c r="F159"/>
  <c r="H159" s="1"/>
  <c r="F158"/>
  <c r="H158" s="1"/>
  <c r="H157"/>
  <c r="G156"/>
  <c r="F156"/>
  <c r="H156" s="1"/>
  <c r="H155"/>
  <c r="G154"/>
  <c r="F154"/>
  <c r="H154" s="1"/>
  <c r="H153"/>
  <c r="G152"/>
  <c r="F152"/>
  <c r="H152" s="1"/>
  <c r="H151"/>
  <c r="G150"/>
  <c r="F150"/>
  <c r="H150" s="1"/>
  <c r="H149"/>
  <c r="G148"/>
  <c r="F148"/>
  <c r="H148" s="1"/>
  <c r="H147"/>
  <c r="G146"/>
  <c r="F146"/>
  <c r="H146" s="1"/>
  <c r="H145"/>
  <c r="G144"/>
  <c r="F144"/>
  <c r="H144" s="1"/>
  <c r="H143"/>
  <c r="G142"/>
  <c r="F142"/>
  <c r="H142" s="1"/>
  <c r="H141"/>
  <c r="G140"/>
  <c r="F140"/>
  <c r="H140" s="1"/>
  <c r="H139"/>
  <c r="G138"/>
  <c r="F138"/>
  <c r="H138" s="1"/>
  <c r="H137"/>
  <c r="G136"/>
  <c r="F136"/>
  <c r="H136" s="1"/>
  <c r="H135"/>
  <c r="G134"/>
  <c r="F134"/>
  <c r="H134" s="1"/>
  <c r="H133"/>
  <c r="G132"/>
  <c r="F132"/>
  <c r="H132" s="1"/>
  <c r="H131"/>
  <c r="G130"/>
  <c r="F130"/>
  <c r="H130" s="1"/>
  <c r="H129"/>
  <c r="H128"/>
  <c r="H127"/>
  <c r="H126"/>
  <c r="H125"/>
  <c r="G124"/>
  <c r="F124"/>
  <c r="H124" s="1"/>
  <c r="H123"/>
  <c r="G122"/>
  <c r="F122"/>
  <c r="H122" s="1"/>
  <c r="H121"/>
  <c r="G120"/>
  <c r="F120"/>
  <c r="H120" s="1"/>
  <c r="H119"/>
  <c r="G118"/>
  <c r="F118"/>
  <c r="H118" s="1"/>
  <c r="H117"/>
  <c r="G116"/>
  <c r="F116"/>
  <c r="H116" s="1"/>
  <c r="H115"/>
  <c r="G114"/>
  <c r="F114"/>
  <c r="H114" s="1"/>
  <c r="H113"/>
  <c r="G112"/>
  <c r="F112"/>
  <c r="H112" s="1"/>
  <c r="H111"/>
  <c r="G110"/>
  <c r="F110"/>
  <c r="H110" s="1"/>
  <c r="H109"/>
  <c r="G108"/>
  <c r="F108"/>
  <c r="H108" s="1"/>
  <c r="H107"/>
  <c r="G106"/>
  <c r="F106"/>
  <c r="H106" s="1"/>
  <c r="H105"/>
  <c r="G104"/>
  <c r="F104"/>
  <c r="H104" s="1"/>
  <c r="H103"/>
  <c r="H102"/>
  <c r="G101"/>
  <c r="F101"/>
  <c r="H101" s="1"/>
  <c r="H100"/>
  <c r="G99"/>
  <c r="F99"/>
  <c r="H99" s="1"/>
  <c r="H98"/>
  <c r="G97"/>
  <c r="F97"/>
  <c r="H97" s="1"/>
  <c r="H96"/>
  <c r="G95"/>
  <c r="F95"/>
  <c r="H95" s="1"/>
  <c r="H94"/>
  <c r="G93"/>
  <c r="F93"/>
  <c r="H93" s="1"/>
  <c r="H92"/>
  <c r="G91"/>
  <c r="F91"/>
  <c r="H91" s="1"/>
  <c r="H90"/>
  <c r="G89"/>
  <c r="F89"/>
  <c r="H89" s="1"/>
  <c r="G88"/>
  <c r="F88"/>
  <c r="H88" s="1"/>
  <c r="H87"/>
  <c r="G86"/>
  <c r="F86"/>
  <c r="H86" s="1"/>
  <c r="H85"/>
  <c r="G84"/>
  <c r="F84"/>
  <c r="H84" s="1"/>
  <c r="H83"/>
  <c r="G82"/>
  <c r="F82"/>
  <c r="H82" s="1"/>
  <c r="H81"/>
  <c r="G80"/>
  <c r="F80"/>
  <c r="H80" s="1"/>
  <c r="H79"/>
  <c r="G78"/>
  <c r="F78"/>
  <c r="H78" s="1"/>
  <c r="H77"/>
  <c r="G76"/>
  <c r="F76"/>
  <c r="H76" s="1"/>
  <c r="H75"/>
  <c r="G74"/>
  <c r="F74"/>
  <c r="H74" s="1"/>
  <c r="H73"/>
  <c r="G72"/>
  <c r="F72"/>
  <c r="H72" s="1"/>
  <c r="H71"/>
  <c r="G70"/>
  <c r="F70"/>
  <c r="H70" s="1"/>
  <c r="H69"/>
  <c r="G68"/>
  <c r="F68"/>
  <c r="H68" s="1"/>
  <c r="H67"/>
  <c r="G66"/>
  <c r="F66"/>
  <c r="H66" s="1"/>
  <c r="H65"/>
  <c r="G64"/>
  <c r="F64"/>
  <c r="H64" s="1"/>
  <c r="H63"/>
  <c r="G62"/>
  <c r="F62"/>
  <c r="H62" s="1"/>
  <c r="H61"/>
  <c r="G60"/>
  <c r="F60"/>
  <c r="H60" s="1"/>
  <c r="H59"/>
  <c r="G58"/>
  <c r="F58"/>
  <c r="H58" s="1"/>
  <c r="H57"/>
  <c r="G56"/>
  <c r="F56"/>
  <c r="H56" s="1"/>
  <c r="H55"/>
  <c r="G54"/>
  <c r="F54"/>
  <c r="H54" s="1"/>
  <c r="H53"/>
  <c r="G52"/>
  <c r="F52"/>
  <c r="H52" s="1"/>
  <c r="H51"/>
  <c r="G50"/>
  <c r="F50"/>
  <c r="H50" s="1"/>
  <c r="H49"/>
  <c r="G48"/>
  <c r="F48"/>
  <c r="H48" s="1"/>
  <c r="H47"/>
  <c r="G46"/>
  <c r="F46"/>
  <c r="H46" s="1"/>
  <c r="H45"/>
  <c r="G44"/>
  <c r="G43" s="1"/>
  <c r="F44"/>
  <c r="H44" s="1"/>
  <c r="F43"/>
  <c r="H43" s="1"/>
  <c r="H42"/>
  <c r="G41"/>
  <c r="F41"/>
  <c r="H41" s="1"/>
  <c r="H40"/>
  <c r="G39"/>
  <c r="F39"/>
  <c r="H39" s="1"/>
  <c r="H38"/>
  <c r="G37"/>
  <c r="F37"/>
  <c r="H37" s="1"/>
  <c r="H36"/>
  <c r="G35"/>
  <c r="F35"/>
  <c r="H35" s="1"/>
  <c r="H34"/>
  <c r="G33"/>
  <c r="F33"/>
  <c r="H33" s="1"/>
  <c r="H32"/>
  <c r="G31"/>
  <c r="F31"/>
  <c r="H31" s="1"/>
  <c r="H30"/>
  <c r="G29"/>
  <c r="F29"/>
  <c r="H29" s="1"/>
  <c r="H28"/>
  <c r="G27"/>
  <c r="F27"/>
  <c r="H27" s="1"/>
  <c r="H26"/>
  <c r="G25"/>
  <c r="F25"/>
  <c r="H25" s="1"/>
  <c r="H24"/>
  <c r="G23"/>
  <c r="F23"/>
  <c r="H23" s="1"/>
  <c r="H22"/>
  <c r="G21"/>
  <c r="F21"/>
  <c r="H21" s="1"/>
  <c r="H20"/>
  <c r="G19"/>
  <c r="F19"/>
  <c r="H19" s="1"/>
  <c r="H18"/>
  <c r="G17"/>
  <c r="F17"/>
  <c r="H17" s="1"/>
  <c r="H16"/>
  <c r="G15"/>
  <c r="F15"/>
  <c r="H15" s="1"/>
  <c r="H14"/>
  <c r="G13"/>
  <c r="F13"/>
  <c r="H13" s="1"/>
  <c r="H12"/>
  <c r="G11"/>
  <c r="F11"/>
  <c r="H11" s="1"/>
  <c r="H10"/>
  <c r="G9"/>
  <c r="F9"/>
  <c r="H9" s="1"/>
  <c r="H8"/>
  <c r="G7"/>
  <c r="F7"/>
  <c r="H7" s="1"/>
  <c r="H6"/>
  <c r="G5"/>
  <c r="G4" s="1"/>
  <c r="G3" s="1"/>
  <c r="G285" s="1"/>
  <c r="F5"/>
  <c r="H5" s="1"/>
  <c r="F4"/>
  <c r="H227" l="1"/>
  <c r="F226"/>
  <c r="H226" s="1"/>
  <c r="H237"/>
  <c r="F236"/>
  <c r="H236" s="1"/>
  <c r="H4"/>
  <c r="F180"/>
  <c r="H180" s="1"/>
  <c r="F184"/>
  <c r="F196"/>
  <c r="H196" s="1"/>
  <c r="F204"/>
  <c r="H204" s="1"/>
  <c r="F214"/>
  <c r="F220"/>
  <c r="H228"/>
  <c r="H238"/>
  <c r="H250"/>
  <c r="H258"/>
  <c r="H262"/>
  <c r="F278"/>
  <c r="F277" l="1"/>
  <c r="H277" s="1"/>
  <c r="H278"/>
  <c r="H184"/>
  <c r="F213"/>
  <c r="H213" s="1"/>
  <c r="H214"/>
  <c r="F3"/>
  <c r="F219"/>
  <c r="H219" s="1"/>
  <c r="H220"/>
  <c r="H3" l="1"/>
  <c r="F285"/>
  <c r="H285" s="1"/>
  <c r="F183"/>
  <c r="H183" s="1"/>
</calcChain>
</file>

<file path=xl/sharedStrings.xml><?xml version="1.0" encoding="utf-8"?>
<sst xmlns="http://schemas.openxmlformats.org/spreadsheetml/2006/main" count="708" uniqueCount="483">
  <si>
    <t>Konto</t>
  </si>
  <si>
    <t>1</t>
  </si>
  <si>
    <t>2</t>
  </si>
  <si>
    <t>3</t>
  </si>
  <si>
    <t>4</t>
  </si>
  <si>
    <t>50</t>
  </si>
  <si>
    <t>OBČINSKA UPRAVA</t>
  </si>
  <si>
    <t>30</t>
  </si>
  <si>
    <t>PRIHODKI ZA PRIMERNO PORABO</t>
  </si>
  <si>
    <t>1.</t>
  </si>
  <si>
    <t>3014</t>
  </si>
  <si>
    <t>Akontacija dohodnine- od dohodkov  iz premoženja, doseženih z  oddajanje</t>
  </si>
  <si>
    <t>2.</t>
  </si>
  <si>
    <t>703002</t>
  </si>
  <si>
    <t>Zamudne obresti od davkov na nepremičnine</t>
  </si>
  <si>
    <t>3020</t>
  </si>
  <si>
    <t>Dohodnina - odstopljeni vir občinam</t>
  </si>
  <si>
    <t>3.</t>
  </si>
  <si>
    <t>700020</t>
  </si>
  <si>
    <t>Dohodnina - Odstopljeni vir občinam</t>
  </si>
  <si>
    <t>3030</t>
  </si>
  <si>
    <t>Davek na dediščine in darila</t>
  </si>
  <si>
    <t>4.</t>
  </si>
  <si>
    <t>703200</t>
  </si>
  <si>
    <t>3031</t>
  </si>
  <si>
    <t>Davek na promet nepremičnin od pravnih oseb</t>
  </si>
  <si>
    <t>5.</t>
  </si>
  <si>
    <t>703300</t>
  </si>
  <si>
    <t>Davek na promet nepremičnin - od pravnih oseb</t>
  </si>
  <si>
    <t>3032</t>
  </si>
  <si>
    <t>Davek na promet nepremičnin od fizičnih oseb</t>
  </si>
  <si>
    <t>6.</t>
  </si>
  <si>
    <t>703301</t>
  </si>
  <si>
    <t>Davek na promet nepremičnin - od fizičnih oseb</t>
  </si>
  <si>
    <t>3035</t>
  </si>
  <si>
    <t>Davek na dobitke od iger na srečo</t>
  </si>
  <si>
    <t>7.</t>
  </si>
  <si>
    <t>704403</t>
  </si>
  <si>
    <t>8.</t>
  </si>
  <si>
    <t>711100</t>
  </si>
  <si>
    <t>Upravne takse</t>
  </si>
  <si>
    <t>3037</t>
  </si>
  <si>
    <t>Upravne takse od pravnih in fizičnih oseb</t>
  </si>
  <si>
    <t>9.</t>
  </si>
  <si>
    <t>3040</t>
  </si>
  <si>
    <t>Davek na nepremičnine - davek od premoženja</t>
  </si>
  <si>
    <t>10.</t>
  </si>
  <si>
    <t>703000</t>
  </si>
  <si>
    <t>Davek od premoženja od stavb - od fizičnih oseb</t>
  </si>
  <si>
    <t>3041</t>
  </si>
  <si>
    <t>Pristojbina za vzdržev.gozdnih cest</t>
  </si>
  <si>
    <t>11.</t>
  </si>
  <si>
    <t>704708</t>
  </si>
  <si>
    <t>Pristojbina za vzdrževanje gozdnih cest</t>
  </si>
  <si>
    <t>3043</t>
  </si>
  <si>
    <t>Odškodnina in nadomestilo za degradacijo in onesnaževanje okolja</t>
  </si>
  <si>
    <t>12.</t>
  </si>
  <si>
    <t>712007</t>
  </si>
  <si>
    <t>Nadomestilo za degradacijo in uzurpacijo prostora</t>
  </si>
  <si>
    <t>3044</t>
  </si>
  <si>
    <t>Prihodki od podeljenih koncesij za vodno pravico</t>
  </si>
  <si>
    <t>13.</t>
  </si>
  <si>
    <t>710312</t>
  </si>
  <si>
    <t>3045</t>
  </si>
  <si>
    <t>Davek od premoženja na posest plovnih objektov</t>
  </si>
  <si>
    <t>14.</t>
  </si>
  <si>
    <t>703100</t>
  </si>
  <si>
    <t>Davki od premoženja-na posest plovnih objektov</t>
  </si>
  <si>
    <t>3046</t>
  </si>
  <si>
    <t>Prihodki iz naslova podeljenih koncesij</t>
  </si>
  <si>
    <t>15.</t>
  </si>
  <si>
    <t>710306</t>
  </si>
  <si>
    <t>3060</t>
  </si>
  <si>
    <t>Nadomestilo za uporabo stavbnega zemljišča - od pravnih oseb</t>
  </si>
  <si>
    <t>16.</t>
  </si>
  <si>
    <t>703003</t>
  </si>
  <si>
    <t>3061</t>
  </si>
  <si>
    <t>Nadomestilo za uporabo stavbnega zemljišča - od fizičnih oseb</t>
  </si>
  <si>
    <t>17.</t>
  </si>
  <si>
    <t>703004</t>
  </si>
  <si>
    <t>Nadomestilo za uporabo stavbnega zemljišča- od fizičnih oseb</t>
  </si>
  <si>
    <t>3062</t>
  </si>
  <si>
    <t>Komunalne takse za taksam zavezane predmete od pravnih oseb</t>
  </si>
  <si>
    <t>18.</t>
  </si>
  <si>
    <t>704706</t>
  </si>
  <si>
    <t>Komunalne takse za taksam zavezane predm.-od prav.oseb</t>
  </si>
  <si>
    <t>3063</t>
  </si>
  <si>
    <t>Komunalne takse za taksam zavezane predmete od fizičnih oseb in zasebnik</t>
  </si>
  <si>
    <t>19.</t>
  </si>
  <si>
    <t>704707</t>
  </si>
  <si>
    <t>Komun.takse za taksam zavezane predmete- od fiz.oseb in zase</t>
  </si>
  <si>
    <t>3065</t>
  </si>
  <si>
    <t>Prihodki določeni z drugimi akti - denarne kazni</t>
  </si>
  <si>
    <t>20.</t>
  </si>
  <si>
    <t>712001</t>
  </si>
  <si>
    <t>Globe in druge denarne kazni</t>
  </si>
  <si>
    <t>3067</t>
  </si>
  <si>
    <t>Prejete dividende iz naslova finančnih naložb</t>
  </si>
  <si>
    <t>21.</t>
  </si>
  <si>
    <t>710005</t>
  </si>
  <si>
    <t>Prihodki od udeležbe na dobičku in dividend finančnih družb</t>
  </si>
  <si>
    <t>31</t>
  </si>
  <si>
    <t>PREJETA SREDSTVA IZ DRŽAVNEGA PRORAČUNA</t>
  </si>
  <si>
    <t>22.</t>
  </si>
  <si>
    <t>3100</t>
  </si>
  <si>
    <t>Ministrstvo za  kmetijstvo in gozdarstvo - gozdne ceste</t>
  </si>
  <si>
    <t>23.</t>
  </si>
  <si>
    <t>740001</t>
  </si>
  <si>
    <t>Prejeta sredstva iz državnega proračuna za investicije</t>
  </si>
  <si>
    <t>3104</t>
  </si>
  <si>
    <t>Ministrstvo za okolje in prostor - rep. taksa za obremenjevanje voda</t>
  </si>
  <si>
    <t>24.</t>
  </si>
  <si>
    <t>704700</t>
  </si>
  <si>
    <t>Okoljska dajatev za onesnaževanje okolja zaradi odvajanja</t>
  </si>
  <si>
    <t>3105</t>
  </si>
  <si>
    <t>Ministrstvo za okolje in prostor - rep. taksa za obrem. okolja zaradi od</t>
  </si>
  <si>
    <t>25.</t>
  </si>
  <si>
    <t>704719</t>
  </si>
  <si>
    <t>Okoljska dajatev za onesnaževanje okolja zaradi odlaganja</t>
  </si>
  <si>
    <t>3110</t>
  </si>
  <si>
    <t>Ministrstvo za  kulturo -  Kropa - Trško jedro</t>
  </si>
  <si>
    <t>26.</t>
  </si>
  <si>
    <t>3119</t>
  </si>
  <si>
    <t>Služba vlade za LS in regionalno politiko - Graščina Radovljica</t>
  </si>
  <si>
    <t>27.</t>
  </si>
  <si>
    <t>3134</t>
  </si>
  <si>
    <t>Min.za šolstvo in šport - Atletski park pri OŠ Radovljica</t>
  </si>
  <si>
    <t>28.</t>
  </si>
  <si>
    <t>3135</t>
  </si>
  <si>
    <t>SVLR - 23. člen ZFO</t>
  </si>
  <si>
    <t>29.</t>
  </si>
  <si>
    <t>3137</t>
  </si>
  <si>
    <t>SVLR - plezalna dvorana</t>
  </si>
  <si>
    <t>30.</t>
  </si>
  <si>
    <t>3138</t>
  </si>
  <si>
    <t>Ministrstvo za kmetijstvo - LEADER</t>
  </si>
  <si>
    <t>31.</t>
  </si>
  <si>
    <t>3139</t>
  </si>
  <si>
    <t>Minstrstvo za zdravje - ZD Radovljica</t>
  </si>
  <si>
    <t>32.</t>
  </si>
  <si>
    <t>3140</t>
  </si>
  <si>
    <t>Ministrstvo za okolje in prostor - GORKI - ČN Kropa</t>
  </si>
  <si>
    <t>33.</t>
  </si>
  <si>
    <t>3141</t>
  </si>
  <si>
    <t>Ministrstvo za okolje in prostor - GORKI - kanalizacija Kropa</t>
  </si>
  <si>
    <t>34.</t>
  </si>
  <si>
    <t>3142</t>
  </si>
  <si>
    <t>Min.za okolje in prostor - GORKI - vodovod Hraše - Ledevnica</t>
  </si>
  <si>
    <t>35.</t>
  </si>
  <si>
    <t>3143</t>
  </si>
  <si>
    <t>Ministrstvo za okolje in prostor - GORKI - vodovod Kropa</t>
  </si>
  <si>
    <t>36.</t>
  </si>
  <si>
    <t>3144</t>
  </si>
  <si>
    <t>SVLR - CULTH:EX ( Villa rustica )</t>
  </si>
  <si>
    <t>37.</t>
  </si>
  <si>
    <t>3145</t>
  </si>
  <si>
    <t>Min.za okolje in prostor - GORKI - kanalizacija Begunje</t>
  </si>
  <si>
    <t>38.</t>
  </si>
  <si>
    <t>3146</t>
  </si>
  <si>
    <t>Min. za gospodarstvo - širokopasovno omrežje</t>
  </si>
  <si>
    <t>39.</t>
  </si>
  <si>
    <t>3147</t>
  </si>
  <si>
    <t>Fundacija za šport - atletski park pri OŠ Radovljica</t>
  </si>
  <si>
    <t>40.</t>
  </si>
  <si>
    <t>3148</t>
  </si>
  <si>
    <t>Fundacija za šport - šolsko športno igrišče v Lescah</t>
  </si>
  <si>
    <t>41.</t>
  </si>
  <si>
    <t>3150</t>
  </si>
  <si>
    <t>Ministrstvo za kulturo - nakup opreme za knjižnico</t>
  </si>
  <si>
    <t>42.</t>
  </si>
  <si>
    <t>3151</t>
  </si>
  <si>
    <t>SVLR - vodovod Podgora</t>
  </si>
  <si>
    <t>43.</t>
  </si>
  <si>
    <t>3152</t>
  </si>
  <si>
    <t>SVLR - Čebelarski razvojno izobraževalni center Gorenjske</t>
  </si>
  <si>
    <t>44.</t>
  </si>
  <si>
    <t>32</t>
  </si>
  <si>
    <t>NEDAVČNI PRIHODKI</t>
  </si>
  <si>
    <t>45.</t>
  </si>
  <si>
    <t>3200</t>
  </si>
  <si>
    <t>46.</t>
  </si>
  <si>
    <t>3201</t>
  </si>
  <si>
    <t>47.</t>
  </si>
  <si>
    <t>3202</t>
  </si>
  <si>
    <t>Zamudne obresti iz naslova nadomestila za uporabo stavbnega zemljišča</t>
  </si>
  <si>
    <t>48.</t>
  </si>
  <si>
    <t>703005</t>
  </si>
  <si>
    <t>Zamudne obresti iz naslova nadomestila za uporabo stavb.zeml</t>
  </si>
  <si>
    <t>3203</t>
  </si>
  <si>
    <t>Turistična  taksa</t>
  </si>
  <si>
    <t>49.</t>
  </si>
  <si>
    <t>704704</t>
  </si>
  <si>
    <t>Turistična taksa</t>
  </si>
  <si>
    <t>3204</t>
  </si>
  <si>
    <t>Koncesijska dajatev od posebnih iger na srečo</t>
  </si>
  <si>
    <t>50.</t>
  </si>
  <si>
    <t>710309</t>
  </si>
  <si>
    <t>Prihodki iz naslova koncesijskih dajatev od posebnih iger na</t>
  </si>
  <si>
    <t>3205</t>
  </si>
  <si>
    <t>Ministrstvo za obrambo-Požarna taksa</t>
  </si>
  <si>
    <t>51.</t>
  </si>
  <si>
    <t>3210</t>
  </si>
  <si>
    <t>Prihodki od obresti depozitov, avista obresti</t>
  </si>
  <si>
    <t>52.</t>
  </si>
  <si>
    <t>710200</t>
  </si>
  <si>
    <t>Prihodki od obresti od sredstev na vpogled</t>
  </si>
  <si>
    <t>710201</t>
  </si>
  <si>
    <t>Prihodki od obresti od vezanih depozitov</t>
  </si>
  <si>
    <t>3211</t>
  </si>
  <si>
    <t>Prihodki od najemnin za kmetijska zemljišča in gozdove</t>
  </si>
  <si>
    <t>53.</t>
  </si>
  <si>
    <t>710300</t>
  </si>
  <si>
    <t>Prihodki iz naslova najemnin za kmet. zemljišča in gozdove</t>
  </si>
  <si>
    <t>3212</t>
  </si>
  <si>
    <t>Prihodki od najemnin</t>
  </si>
  <si>
    <t>54.</t>
  </si>
  <si>
    <t>710301</t>
  </si>
  <si>
    <t>Prihodki od najemnin za poslovne prostore</t>
  </si>
  <si>
    <t>3213</t>
  </si>
  <si>
    <t>Prihodki od najemnin za  stanovanja</t>
  </si>
  <si>
    <t>55.</t>
  </si>
  <si>
    <t>710302</t>
  </si>
  <si>
    <t>Prihodki od najemnin za stanovanja</t>
  </si>
  <si>
    <t>3214</t>
  </si>
  <si>
    <t>Prihodki od drugih najemnin ( neprometni znaki in stavbna zemljišča )</t>
  </si>
  <si>
    <t>56.</t>
  </si>
  <si>
    <t>710304</t>
  </si>
  <si>
    <t>Prihodki od drugih najemnin</t>
  </si>
  <si>
    <t>3217</t>
  </si>
  <si>
    <t>Prihodki od najemnin za CČN Radovljica</t>
  </si>
  <si>
    <t>57.</t>
  </si>
  <si>
    <t>3218</t>
  </si>
  <si>
    <t>Prihodki od najemnin za vovode v občini Radovljica</t>
  </si>
  <si>
    <t>58.</t>
  </si>
  <si>
    <t>3219</t>
  </si>
  <si>
    <t>Prihodki od najemnin za kanaizacije v občini Radovljica</t>
  </si>
  <si>
    <t>59.</t>
  </si>
  <si>
    <t>3230</t>
  </si>
  <si>
    <t>Komunalni prispevek  (sorazmerni del str. za pripravo in oprem. stav. ze</t>
  </si>
  <si>
    <t>60.</t>
  </si>
  <si>
    <t>714105</t>
  </si>
  <si>
    <t>Prihodki od komunalnih prispevkov</t>
  </si>
  <si>
    <t>3234</t>
  </si>
  <si>
    <t>Drugi prihodki - refundacije MI( poslovni prostori)</t>
  </si>
  <si>
    <t>61.</t>
  </si>
  <si>
    <t>710399</t>
  </si>
  <si>
    <t>Drugi prihodki od premoženja</t>
  </si>
  <si>
    <t>3235</t>
  </si>
  <si>
    <t>Drugi prihodki iz naslova socialnega varstva</t>
  </si>
  <si>
    <t>62.</t>
  </si>
  <si>
    <t>714106</t>
  </si>
  <si>
    <t>Prisp. in doplač.obč.za izvaj.določ.prog.tekoč.značaja</t>
  </si>
  <si>
    <t>714199</t>
  </si>
  <si>
    <t>Drugi prihodki</t>
  </si>
  <si>
    <t>3236</t>
  </si>
  <si>
    <t>63.</t>
  </si>
  <si>
    <t>710305</t>
  </si>
  <si>
    <t>Prihodki od zakupnin</t>
  </si>
  <si>
    <t>713000</t>
  </si>
  <si>
    <t>Prihodki od prodaje blaga in storitev</t>
  </si>
  <si>
    <t>714100</t>
  </si>
  <si>
    <t>Drugi nedavčni prihodki</t>
  </si>
  <si>
    <t>740101</t>
  </si>
  <si>
    <t>Prejeta sredstva za iz občinskih proračunov za investicije</t>
  </si>
  <si>
    <t>3242</t>
  </si>
  <si>
    <t>Komunalni prisprevek ( Dolina )</t>
  </si>
  <si>
    <t>64.</t>
  </si>
  <si>
    <t>3246</t>
  </si>
  <si>
    <t>Komunalni prispevek ( Vurnikov trg )</t>
  </si>
  <si>
    <t>65.</t>
  </si>
  <si>
    <t>3247</t>
  </si>
  <si>
    <t>Komunalni prispevek - OPPN za turistično območje MIVKA</t>
  </si>
  <si>
    <t>66.</t>
  </si>
  <si>
    <t>3248</t>
  </si>
  <si>
    <t>Komunalni prispevek - ZN Center Lesce - 2. faza</t>
  </si>
  <si>
    <t>67.</t>
  </si>
  <si>
    <t>3250</t>
  </si>
  <si>
    <t>Komunalni prispevek - ONL Brezje</t>
  </si>
  <si>
    <t>68.</t>
  </si>
  <si>
    <t>3251</t>
  </si>
  <si>
    <t>Komunalni prispevek - ONL Leški hrbet</t>
  </si>
  <si>
    <t>69.</t>
  </si>
  <si>
    <t>3252</t>
  </si>
  <si>
    <t>Komunalni prispevek - OPPN TNC - 2</t>
  </si>
  <si>
    <t>70.</t>
  </si>
  <si>
    <t>3253</t>
  </si>
  <si>
    <t>Komunalni prispevek - OPPN TNC -3</t>
  </si>
  <si>
    <t>71.</t>
  </si>
  <si>
    <t>3254</t>
  </si>
  <si>
    <t>Komunalni prispevek - OPPN stanovanjska gradnja Sz11 Kamna Gorica</t>
  </si>
  <si>
    <t>72.</t>
  </si>
  <si>
    <t>3255</t>
  </si>
  <si>
    <t>Komunalni prispevek - OPPN poslovna cona Založe</t>
  </si>
  <si>
    <t>73.</t>
  </si>
  <si>
    <t>3256</t>
  </si>
  <si>
    <t>Komunalni prispevek - ZN Brezovica</t>
  </si>
  <si>
    <t>74.</t>
  </si>
  <si>
    <t>3257</t>
  </si>
  <si>
    <t>Komunalni prispevek - OPPN stanovanjska gradnja Zapuže</t>
  </si>
  <si>
    <t>75.</t>
  </si>
  <si>
    <t>3259</t>
  </si>
  <si>
    <t>Komunalni prispevek - OLN Lesce - jug</t>
  </si>
  <si>
    <t>76.</t>
  </si>
  <si>
    <t>3260</t>
  </si>
  <si>
    <t>Komunalni prispevek - OPPN Dvorska vas -2</t>
  </si>
  <si>
    <t>77.</t>
  </si>
  <si>
    <t>33</t>
  </si>
  <si>
    <t>KAPITALSKI PRIHODKI</t>
  </si>
  <si>
    <t>78.</t>
  </si>
  <si>
    <t>3300</t>
  </si>
  <si>
    <t>Kupnine od prodanih stanovanj po stanovanjskem zakonu</t>
  </si>
  <si>
    <t>79.</t>
  </si>
  <si>
    <t>720001</t>
  </si>
  <si>
    <t>Prihodki od prodaje stanovanjskih objektov in stanovanj</t>
  </si>
  <si>
    <t>3301</t>
  </si>
  <si>
    <t>Prihodki od prodaje občinskega premoženja</t>
  </si>
  <si>
    <t>80.</t>
  </si>
  <si>
    <t>722100</t>
  </si>
  <si>
    <t>Prihodki od prodaje stavbnih zemljišč</t>
  </si>
  <si>
    <t>3302</t>
  </si>
  <si>
    <t>Prihodki od prodaje stanovanj in garaž</t>
  </si>
  <si>
    <t>81.</t>
  </si>
  <si>
    <t>36</t>
  </si>
  <si>
    <t>PRORAČUNSKA REZERVA OBČINE</t>
  </si>
  <si>
    <t>82.</t>
  </si>
  <si>
    <t>3600</t>
  </si>
  <si>
    <t>Prihodki v skladu z 49.členom ZJF ( proračunska rezerva )</t>
  </si>
  <si>
    <t>83.</t>
  </si>
  <si>
    <t>37</t>
  </si>
  <si>
    <t>REZERVNI SKLAD ZA STANOVANJSKE NAMENE</t>
  </si>
  <si>
    <t>84.</t>
  </si>
  <si>
    <t>3701</t>
  </si>
  <si>
    <t>Sredstva rezervnega skalda za stanovanjske namene</t>
  </si>
  <si>
    <t>85.</t>
  </si>
  <si>
    <t>80</t>
  </si>
  <si>
    <t>PREJETA VRAČILA DANIH POSOJIL IN PRODAJA KAPITALSKIH DELEŽEV</t>
  </si>
  <si>
    <t>86.</t>
  </si>
  <si>
    <t>8001</t>
  </si>
  <si>
    <t>Prejeta vračila danih kreditov od posameznikov</t>
  </si>
  <si>
    <t>87.</t>
  </si>
  <si>
    <t>750001</t>
  </si>
  <si>
    <t>Prejeta vračila danih posojil od possameznikov in zasebnikov</t>
  </si>
  <si>
    <t>8004</t>
  </si>
  <si>
    <t>Sredstva pridobljena s prodajo kapitalskih deležev</t>
  </si>
  <si>
    <t>88.</t>
  </si>
  <si>
    <t>751200</t>
  </si>
  <si>
    <t>Sred. pridobljena s prodajo kapit.deležev v privatnih podj.</t>
  </si>
  <si>
    <t>751300</t>
  </si>
  <si>
    <t>Sredstva, pridobljena s prodajo drugih kapitalskih deležev doma in v tujini</t>
  </si>
  <si>
    <t>81</t>
  </si>
  <si>
    <t>ZADOLŽEVANJE</t>
  </si>
  <si>
    <t>89.</t>
  </si>
  <si>
    <t>8101</t>
  </si>
  <si>
    <t>Najeti krediti pri poslovnih bankah</t>
  </si>
  <si>
    <t>90.</t>
  </si>
  <si>
    <t>500101</t>
  </si>
  <si>
    <t>Najeti krediti pri poslovnih bankah - dolgoročni krediti</t>
  </si>
  <si>
    <t>82</t>
  </si>
  <si>
    <t>VLAGANJE SREDSTEV IZ NASLOVA TELEKOMUNIKACIJ</t>
  </si>
  <si>
    <t>91.</t>
  </si>
  <si>
    <t>8201</t>
  </si>
  <si>
    <t>Vlaganje sredstev iz naslova telekomunikacij</t>
  </si>
  <si>
    <t>92.</t>
  </si>
  <si>
    <t>60</t>
  </si>
  <si>
    <t>KRAJEVNE SKUPNOSTI</t>
  </si>
  <si>
    <t>6001</t>
  </si>
  <si>
    <t>KRAJEVNA SKUPNOST BEGUNJE</t>
  </si>
  <si>
    <t>20</t>
  </si>
  <si>
    <t/>
  </si>
  <si>
    <t>93.</t>
  </si>
  <si>
    <t>2015</t>
  </si>
  <si>
    <t>94.</t>
  </si>
  <si>
    <t>2016</t>
  </si>
  <si>
    <t>Prihodki od premoženja - najemnine</t>
  </si>
  <si>
    <t>95.</t>
  </si>
  <si>
    <t>2017</t>
  </si>
  <si>
    <t>Prihodki od premoženja - pokopališka dejavnost</t>
  </si>
  <si>
    <t>96.</t>
  </si>
  <si>
    <t>2018</t>
  </si>
  <si>
    <t>Prihodki od obresti</t>
  </si>
  <si>
    <t>97.</t>
  </si>
  <si>
    <t>98.</t>
  </si>
  <si>
    <t>21</t>
  </si>
  <si>
    <t>99.</t>
  </si>
  <si>
    <t>100.</t>
  </si>
  <si>
    <t>101.</t>
  </si>
  <si>
    <t>6002</t>
  </si>
  <si>
    <t>KRAJEVNA SKUPNOST BREZJE</t>
  </si>
  <si>
    <t>102.</t>
  </si>
  <si>
    <t>2024</t>
  </si>
  <si>
    <t>103.</t>
  </si>
  <si>
    <t>2025</t>
  </si>
  <si>
    <t>104.</t>
  </si>
  <si>
    <t>6003</t>
  </si>
  <si>
    <t>KRAJEVNA SKUPNOST KAMNA GORICA</t>
  </si>
  <si>
    <t>105.</t>
  </si>
  <si>
    <t>2034</t>
  </si>
  <si>
    <t>Prejete donacije iz domačih virov za tekočo porabo</t>
  </si>
  <si>
    <t>106.</t>
  </si>
  <si>
    <t>730000</t>
  </si>
  <si>
    <t>Prejete donacije in darila od domačih pravnih oseb</t>
  </si>
  <si>
    <t>2035</t>
  </si>
  <si>
    <t>107.</t>
  </si>
  <si>
    <t>108.</t>
  </si>
  <si>
    <t>2038</t>
  </si>
  <si>
    <t>Prihodki od premoženja</t>
  </si>
  <si>
    <t>109.</t>
  </si>
  <si>
    <t>6004</t>
  </si>
  <si>
    <t>KRAJEVNA SKUPNOST KROPA</t>
  </si>
  <si>
    <t>110.</t>
  </si>
  <si>
    <t>2045</t>
  </si>
  <si>
    <t>Prihodki od premoženja - najemine</t>
  </si>
  <si>
    <t>111.</t>
  </si>
  <si>
    <t>2046</t>
  </si>
  <si>
    <t>112.</t>
  </si>
  <si>
    <t>6005</t>
  </si>
  <si>
    <t>KRAJEVNA SKUPNOST LANCOVO</t>
  </si>
  <si>
    <t>113.</t>
  </si>
  <si>
    <t>2056</t>
  </si>
  <si>
    <t>114.</t>
  </si>
  <si>
    <t>2057</t>
  </si>
  <si>
    <t>115.</t>
  </si>
  <si>
    <t>6006</t>
  </si>
  <si>
    <t>KRAJEVNA SKUPNOST LESCE</t>
  </si>
  <si>
    <t>116.</t>
  </si>
  <si>
    <t>2063</t>
  </si>
  <si>
    <t>117.</t>
  </si>
  <si>
    <t>2064</t>
  </si>
  <si>
    <t>118.</t>
  </si>
  <si>
    <t>2065</t>
  </si>
  <si>
    <t>119.</t>
  </si>
  <si>
    <t>120.</t>
  </si>
  <si>
    <t>6007</t>
  </si>
  <si>
    <t>KRAJEVNA SKUPNOST LJUBNO</t>
  </si>
  <si>
    <t>121.</t>
  </si>
  <si>
    <t>2075</t>
  </si>
  <si>
    <t>122.</t>
  </si>
  <si>
    <t>2076</t>
  </si>
  <si>
    <t>Drugi nedavčni prihodki - priklop na javno kan. v Ljubnem</t>
  </si>
  <si>
    <t>123.</t>
  </si>
  <si>
    <t>2077</t>
  </si>
  <si>
    <t>Drugi nedavčni prihodki - pokopališča dejavnost Ljubno</t>
  </si>
  <si>
    <t>124.</t>
  </si>
  <si>
    <t>2078</t>
  </si>
  <si>
    <t>Drugi nedavčni prihodki - pokopališka dejavnost Otoče</t>
  </si>
  <si>
    <t>125.</t>
  </si>
  <si>
    <t>2079</t>
  </si>
  <si>
    <t>Prihodki iz naslova obresti</t>
  </si>
  <si>
    <t>126.</t>
  </si>
  <si>
    <t>6008</t>
  </si>
  <si>
    <t>KRAJEVNA SKUPNOST MOŠNJE</t>
  </si>
  <si>
    <t>127.</t>
  </si>
  <si>
    <t>2085</t>
  </si>
  <si>
    <t>128.</t>
  </si>
  <si>
    <t>2086</t>
  </si>
  <si>
    <t>129.</t>
  </si>
  <si>
    <t>6009</t>
  </si>
  <si>
    <t>KRAJEVNA SKUPNOST OTOK</t>
  </si>
  <si>
    <t>130.</t>
  </si>
  <si>
    <t>2093</t>
  </si>
  <si>
    <t>131.</t>
  </si>
  <si>
    <t>6010</t>
  </si>
  <si>
    <t>KRAJEVNA SKUPNOST PODNART</t>
  </si>
  <si>
    <t>132.</t>
  </si>
  <si>
    <t>2105</t>
  </si>
  <si>
    <t>133.</t>
  </si>
  <si>
    <t>2106</t>
  </si>
  <si>
    <t>6011</t>
  </si>
  <si>
    <t>KRAJEVNA SKUPNOST RADOVLJICA</t>
  </si>
  <si>
    <t>2113</t>
  </si>
  <si>
    <t>2114</t>
  </si>
  <si>
    <t>6012</t>
  </si>
  <si>
    <t>KRAJEVNA SKUPNOST SREDNJA DOBRAVA</t>
  </si>
  <si>
    <t>2124</t>
  </si>
  <si>
    <t>2125</t>
  </si>
  <si>
    <t>Zap. 
št.</t>
  </si>
  <si>
    <t>PU</t>
  </si>
  <si>
    <t>PP</t>
  </si>
  <si>
    <t>PRIHODKI</t>
  </si>
  <si>
    <t>Rebalans
 proračuna II/2010</t>
  </si>
  <si>
    <t xml:space="preserve">Rebalans 
proračuna III/ 2010 </t>
  </si>
  <si>
    <t>7</t>
  </si>
  <si>
    <t>Indeks% 
6:5</t>
  </si>
</sst>
</file>

<file path=xl/styles.xml><?xml version="1.0" encoding="utf-8"?>
<styleSheet xmlns="http://schemas.openxmlformats.org/spreadsheetml/2006/main">
  <numFmts count="2">
    <numFmt numFmtId="164" formatCode="###,###,##0.00"/>
    <numFmt numFmtId="165" formatCode="#0.00"/>
  </numFmts>
  <fonts count="6">
    <font>
      <sz val="11"/>
      <color theme="1"/>
      <name val="Calibri"/>
      <family val="2"/>
      <charset val="238"/>
      <scheme val="minor"/>
    </font>
    <font>
      <b/>
      <sz val="14"/>
      <color rgb="FF080000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80000"/>
      <name val="MS Sans Serif"/>
      <family val="2"/>
      <charset val="238"/>
    </font>
    <font>
      <b/>
      <sz val="14"/>
      <color rgb="FF08000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Fill="1"/>
    <xf numFmtId="49" fontId="5" fillId="0" borderId="2" xfId="0" applyNumberFormat="1" applyFont="1" applyFill="1" applyBorder="1"/>
    <xf numFmtId="164" fontId="5" fillId="0" borderId="2" xfId="0" applyNumberFormat="1" applyFont="1" applyFill="1" applyBorder="1"/>
    <xf numFmtId="165" fontId="5" fillId="0" borderId="2" xfId="0" applyNumberFormat="1" applyFont="1" applyFill="1" applyBorder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5"/>
  <sheetViews>
    <sheetView tabSelected="1" view="pageBreakPreview" zoomScale="60" workbookViewId="0">
      <pane ySplit="2" topLeftCell="A256" activePane="bottomLeft" state="frozen"/>
      <selection pane="bottomLeft" activeCell="A285" sqref="A285:XFD285"/>
    </sheetView>
  </sheetViews>
  <sheetFormatPr defaultRowHeight="18.75"/>
  <cols>
    <col min="1" max="1" width="5.7109375" style="6" bestFit="1" customWidth="1"/>
    <col min="2" max="2" width="6.42578125" style="15" bestFit="1" customWidth="1"/>
    <col min="3" max="3" width="6.28515625" style="15" bestFit="1" customWidth="1"/>
    <col min="4" max="4" width="8" style="15" bestFit="1" customWidth="1"/>
    <col min="5" max="5" width="86.28515625" style="15" bestFit="1" customWidth="1"/>
    <col min="6" max="6" width="22.5703125" style="16" bestFit="1" customWidth="1"/>
    <col min="7" max="7" width="23.28515625" style="16" bestFit="1" customWidth="1"/>
    <col min="8" max="8" width="12.28515625" style="16" bestFit="1" customWidth="1"/>
    <col min="9" max="16384" width="9.140625" style="6"/>
  </cols>
  <sheetData>
    <row r="1" spans="1:8" ht="54" customHeight="1">
      <c r="A1" s="1" t="s">
        <v>475</v>
      </c>
      <c r="B1" s="2" t="s">
        <v>476</v>
      </c>
      <c r="C1" s="2" t="s">
        <v>477</v>
      </c>
      <c r="D1" s="2" t="s">
        <v>0</v>
      </c>
      <c r="E1" s="2" t="s">
        <v>478</v>
      </c>
      <c r="F1" s="3" t="s">
        <v>479</v>
      </c>
      <c r="G1" s="3" t="s">
        <v>480</v>
      </c>
      <c r="H1" s="3" t="s">
        <v>482</v>
      </c>
    </row>
    <row r="2" spans="1:8">
      <c r="A2" s="4"/>
      <c r="B2" s="5" t="s">
        <v>1</v>
      </c>
      <c r="C2" s="5" t="s">
        <v>2</v>
      </c>
      <c r="D2" s="5" t="s">
        <v>3</v>
      </c>
      <c r="E2" s="5" t="s">
        <v>4</v>
      </c>
      <c r="F2" s="5">
        <v>5</v>
      </c>
      <c r="G2" s="5">
        <v>6</v>
      </c>
      <c r="H2" s="5" t="s">
        <v>481</v>
      </c>
    </row>
    <row r="3" spans="1:8" s="17" customFormat="1" ht="18">
      <c r="B3" s="18" t="s">
        <v>5</v>
      </c>
      <c r="C3" s="18"/>
      <c r="D3" s="18"/>
      <c r="E3" s="18" t="s">
        <v>6</v>
      </c>
      <c r="F3" s="19">
        <f>+F4+F43+F88+F158+F165+F168+F171+F177+F180</f>
        <v>26167680.640000001</v>
      </c>
      <c r="G3" s="19">
        <f>+G4+G43+G88+G158+G165+G168+G171+G177+G180</f>
        <v>20870951.859999999</v>
      </c>
      <c r="H3" s="20">
        <f t="shared" ref="H3:H66" si="0">IF(F3&lt;&gt;0,G3/F3*100,"**.**")</f>
        <v>79.758508777031594</v>
      </c>
    </row>
    <row r="4" spans="1:8" s="10" customFormat="1" ht="19.5">
      <c r="A4" s="7" t="s">
        <v>9</v>
      </c>
      <c r="B4" s="7"/>
      <c r="C4" s="7" t="s">
        <v>7</v>
      </c>
      <c r="D4" s="7"/>
      <c r="E4" s="7" t="s">
        <v>8</v>
      </c>
      <c r="F4" s="8">
        <f>+F5+F7+F9+F11+F13+F15+F17+F19+F21+F23+F25+F27+F29+F31+F33+F35+F37+F39+F41</f>
        <v>11525289</v>
      </c>
      <c r="G4" s="8">
        <f>+G5+G7+G9+G11+G13+G15+G17+G19+G21+G23+G25+G27+G29+G31+G33+G35+G37+G39+G41</f>
        <v>11525291</v>
      </c>
      <c r="H4" s="9">
        <f t="shared" si="0"/>
        <v>100.00001735314403</v>
      </c>
    </row>
    <row r="5" spans="1:8" s="17" customFormat="1" ht="18">
      <c r="A5" s="18" t="s">
        <v>12</v>
      </c>
      <c r="B5" s="18"/>
      <c r="C5" s="18" t="s">
        <v>10</v>
      </c>
      <c r="D5" s="18"/>
      <c r="E5" s="18" t="s">
        <v>11</v>
      </c>
      <c r="F5" s="19">
        <f>+F6</f>
        <v>0</v>
      </c>
      <c r="G5" s="19">
        <f>+G6</f>
        <v>2</v>
      </c>
      <c r="H5" s="20" t="str">
        <f t="shared" si="0"/>
        <v>**.**</v>
      </c>
    </row>
    <row r="6" spans="1:8" s="10" customFormat="1" ht="19.5">
      <c r="B6" s="7"/>
      <c r="C6" s="7"/>
      <c r="D6" s="7" t="s">
        <v>13</v>
      </c>
      <c r="E6" s="7" t="s">
        <v>14</v>
      </c>
      <c r="F6" s="8">
        <v>0</v>
      </c>
      <c r="G6" s="8">
        <v>2</v>
      </c>
      <c r="H6" s="9" t="str">
        <f t="shared" si="0"/>
        <v>**.**</v>
      </c>
    </row>
    <row r="7" spans="1:8" s="17" customFormat="1" ht="18">
      <c r="A7" s="18" t="s">
        <v>17</v>
      </c>
      <c r="B7" s="18"/>
      <c r="C7" s="18" t="s">
        <v>15</v>
      </c>
      <c r="D7" s="18"/>
      <c r="E7" s="18" t="s">
        <v>16</v>
      </c>
      <c r="F7" s="19">
        <f>+F8</f>
        <v>9761402</v>
      </c>
      <c r="G7" s="19">
        <f>+G8</f>
        <v>9761402</v>
      </c>
      <c r="H7" s="20">
        <f t="shared" si="0"/>
        <v>100</v>
      </c>
    </row>
    <row r="8" spans="1:8" s="10" customFormat="1" ht="19.5">
      <c r="B8" s="7"/>
      <c r="C8" s="7"/>
      <c r="D8" s="7" t="s">
        <v>18</v>
      </c>
      <c r="E8" s="7" t="s">
        <v>19</v>
      </c>
      <c r="F8" s="8">
        <v>9761402</v>
      </c>
      <c r="G8" s="8">
        <v>9761402</v>
      </c>
      <c r="H8" s="9">
        <f t="shared" si="0"/>
        <v>100</v>
      </c>
    </row>
    <row r="9" spans="1:8" s="17" customFormat="1" ht="18">
      <c r="A9" s="18" t="s">
        <v>22</v>
      </c>
      <c r="B9" s="18"/>
      <c r="C9" s="18" t="s">
        <v>20</v>
      </c>
      <c r="D9" s="18"/>
      <c r="E9" s="18" t="s">
        <v>21</v>
      </c>
      <c r="F9" s="19">
        <f>+F10</f>
        <v>136182</v>
      </c>
      <c r="G9" s="19">
        <f>+G10</f>
        <v>136182</v>
      </c>
      <c r="H9" s="20">
        <f t="shared" si="0"/>
        <v>100</v>
      </c>
    </row>
    <row r="10" spans="1:8" s="10" customFormat="1" ht="19.5">
      <c r="B10" s="7"/>
      <c r="C10" s="7"/>
      <c r="D10" s="7" t="s">
        <v>23</v>
      </c>
      <c r="E10" s="7" t="s">
        <v>21</v>
      </c>
      <c r="F10" s="8">
        <v>136182</v>
      </c>
      <c r="G10" s="8">
        <v>136182</v>
      </c>
      <c r="H10" s="9">
        <f t="shared" si="0"/>
        <v>100</v>
      </c>
    </row>
    <row r="11" spans="1:8" s="17" customFormat="1" ht="18">
      <c r="A11" s="18" t="s">
        <v>26</v>
      </c>
      <c r="B11" s="18"/>
      <c r="C11" s="18" t="s">
        <v>24</v>
      </c>
      <c r="D11" s="18"/>
      <c r="E11" s="18" t="s">
        <v>25</v>
      </c>
      <c r="F11" s="19">
        <f>+F12</f>
        <v>125706</v>
      </c>
      <c r="G11" s="19">
        <f>+G12</f>
        <v>125706</v>
      </c>
      <c r="H11" s="20">
        <f t="shared" si="0"/>
        <v>100</v>
      </c>
    </row>
    <row r="12" spans="1:8" s="10" customFormat="1" ht="19.5">
      <c r="B12" s="7"/>
      <c r="C12" s="7"/>
      <c r="D12" s="7" t="s">
        <v>27</v>
      </c>
      <c r="E12" s="7" t="s">
        <v>28</v>
      </c>
      <c r="F12" s="8">
        <v>125706</v>
      </c>
      <c r="G12" s="8">
        <v>125706</v>
      </c>
      <c r="H12" s="9">
        <f t="shared" si="0"/>
        <v>100</v>
      </c>
    </row>
    <row r="13" spans="1:8" s="17" customFormat="1" ht="18">
      <c r="A13" s="18" t="s">
        <v>31</v>
      </c>
      <c r="B13" s="18"/>
      <c r="C13" s="18" t="s">
        <v>29</v>
      </c>
      <c r="D13" s="18"/>
      <c r="E13" s="18" t="s">
        <v>30</v>
      </c>
      <c r="F13" s="19">
        <f>+F14</f>
        <v>619627</v>
      </c>
      <c r="G13" s="19">
        <f>+G14</f>
        <v>619627</v>
      </c>
      <c r="H13" s="20">
        <f t="shared" si="0"/>
        <v>100</v>
      </c>
    </row>
    <row r="14" spans="1:8" s="10" customFormat="1" ht="19.5">
      <c r="B14" s="7"/>
      <c r="C14" s="7"/>
      <c r="D14" s="7" t="s">
        <v>32</v>
      </c>
      <c r="E14" s="7" t="s">
        <v>33</v>
      </c>
      <c r="F14" s="8">
        <v>619627</v>
      </c>
      <c r="G14" s="8">
        <v>619627</v>
      </c>
      <c r="H14" s="9">
        <f t="shared" si="0"/>
        <v>100</v>
      </c>
    </row>
    <row r="15" spans="1:8" s="17" customFormat="1" ht="18">
      <c r="A15" s="18" t="s">
        <v>36</v>
      </c>
      <c r="B15" s="18"/>
      <c r="C15" s="18" t="s">
        <v>34</v>
      </c>
      <c r="D15" s="18"/>
      <c r="E15" s="18" t="s">
        <v>35</v>
      </c>
      <c r="F15" s="19">
        <f>+F16</f>
        <v>67986</v>
      </c>
      <c r="G15" s="19">
        <f>+G16</f>
        <v>67986</v>
      </c>
      <c r="H15" s="20">
        <f t="shared" si="0"/>
        <v>100</v>
      </c>
    </row>
    <row r="16" spans="1:8" s="10" customFormat="1" ht="19.5">
      <c r="B16" s="7"/>
      <c r="C16" s="7"/>
      <c r="D16" s="7" t="s">
        <v>37</v>
      </c>
      <c r="E16" s="7" t="s">
        <v>35</v>
      </c>
      <c r="F16" s="8">
        <v>67986</v>
      </c>
      <c r="G16" s="8">
        <v>67986</v>
      </c>
      <c r="H16" s="9">
        <f t="shared" si="0"/>
        <v>100</v>
      </c>
    </row>
    <row r="17" spans="1:8" s="17" customFormat="1" ht="18">
      <c r="A17" s="18" t="s">
        <v>38</v>
      </c>
      <c r="B17" s="18"/>
      <c r="C17" s="18" t="s">
        <v>41</v>
      </c>
      <c r="D17" s="18"/>
      <c r="E17" s="18" t="s">
        <v>42</v>
      </c>
      <c r="F17" s="19">
        <f>+F18</f>
        <v>24094</v>
      </c>
      <c r="G17" s="19">
        <f>+G18</f>
        <v>24094</v>
      </c>
      <c r="H17" s="20">
        <f t="shared" si="0"/>
        <v>100</v>
      </c>
    </row>
    <row r="18" spans="1:8" s="10" customFormat="1" ht="19.5">
      <c r="B18" s="7"/>
      <c r="C18" s="7"/>
      <c r="D18" s="7" t="s">
        <v>39</v>
      </c>
      <c r="E18" s="7" t="s">
        <v>40</v>
      </c>
      <c r="F18" s="8">
        <v>24094</v>
      </c>
      <c r="G18" s="8">
        <v>24094</v>
      </c>
      <c r="H18" s="9">
        <f t="shared" si="0"/>
        <v>100</v>
      </c>
    </row>
    <row r="19" spans="1:8" s="17" customFormat="1" ht="18">
      <c r="A19" s="18" t="s">
        <v>43</v>
      </c>
      <c r="B19" s="18"/>
      <c r="C19" s="18" t="s">
        <v>44</v>
      </c>
      <c r="D19" s="18"/>
      <c r="E19" s="18" t="s">
        <v>45</v>
      </c>
      <c r="F19" s="19">
        <f>+F20</f>
        <v>15294</v>
      </c>
      <c r="G19" s="19">
        <f>+G20</f>
        <v>15294</v>
      </c>
      <c r="H19" s="20">
        <f t="shared" si="0"/>
        <v>100</v>
      </c>
    </row>
    <row r="20" spans="1:8" s="10" customFormat="1" ht="19.5">
      <c r="B20" s="7"/>
      <c r="C20" s="7"/>
      <c r="D20" s="7" t="s">
        <v>47</v>
      </c>
      <c r="E20" s="7" t="s">
        <v>48</v>
      </c>
      <c r="F20" s="8">
        <v>15294</v>
      </c>
      <c r="G20" s="8">
        <v>15294</v>
      </c>
      <c r="H20" s="9">
        <f t="shared" si="0"/>
        <v>100</v>
      </c>
    </row>
    <row r="21" spans="1:8" s="17" customFormat="1" ht="18">
      <c r="A21" s="18" t="s">
        <v>46</v>
      </c>
      <c r="B21" s="18"/>
      <c r="C21" s="18" t="s">
        <v>49</v>
      </c>
      <c r="D21" s="18"/>
      <c r="E21" s="18" t="s">
        <v>50</v>
      </c>
      <c r="F21" s="19">
        <f>+F22</f>
        <v>10161</v>
      </c>
      <c r="G21" s="19">
        <f>+G22</f>
        <v>10161</v>
      </c>
      <c r="H21" s="20">
        <f t="shared" si="0"/>
        <v>100</v>
      </c>
    </row>
    <row r="22" spans="1:8" s="10" customFormat="1" ht="19.5">
      <c r="B22" s="7"/>
      <c r="C22" s="7"/>
      <c r="D22" s="7" t="s">
        <v>52</v>
      </c>
      <c r="E22" s="7" t="s">
        <v>53</v>
      </c>
      <c r="F22" s="8">
        <v>10161</v>
      </c>
      <c r="G22" s="8">
        <v>10161</v>
      </c>
      <c r="H22" s="9">
        <f t="shared" si="0"/>
        <v>100</v>
      </c>
    </row>
    <row r="23" spans="1:8" s="17" customFormat="1" ht="18">
      <c r="A23" s="18" t="s">
        <v>51</v>
      </c>
      <c r="B23" s="18"/>
      <c r="C23" s="18" t="s">
        <v>54</v>
      </c>
      <c r="D23" s="18"/>
      <c r="E23" s="18" t="s">
        <v>55</v>
      </c>
      <c r="F23" s="19">
        <f>+F24</f>
        <v>1886</v>
      </c>
      <c r="G23" s="19">
        <f>+G24</f>
        <v>1886</v>
      </c>
      <c r="H23" s="20">
        <f t="shared" si="0"/>
        <v>100</v>
      </c>
    </row>
    <row r="24" spans="1:8" s="10" customFormat="1" ht="19.5">
      <c r="B24" s="7"/>
      <c r="C24" s="7"/>
      <c r="D24" s="7" t="s">
        <v>57</v>
      </c>
      <c r="E24" s="7" t="s">
        <v>58</v>
      </c>
      <c r="F24" s="8">
        <v>1886</v>
      </c>
      <c r="G24" s="8">
        <v>1886</v>
      </c>
      <c r="H24" s="9">
        <f t="shared" si="0"/>
        <v>100</v>
      </c>
    </row>
    <row r="25" spans="1:8" s="17" customFormat="1" ht="18">
      <c r="A25" s="18" t="s">
        <v>56</v>
      </c>
      <c r="B25" s="18"/>
      <c r="C25" s="18" t="s">
        <v>59</v>
      </c>
      <c r="D25" s="18"/>
      <c r="E25" s="18" t="s">
        <v>60</v>
      </c>
      <c r="F25" s="19">
        <f>+F26</f>
        <v>2200</v>
      </c>
      <c r="G25" s="19">
        <f>+G26</f>
        <v>2200</v>
      </c>
      <c r="H25" s="20">
        <f t="shared" si="0"/>
        <v>100</v>
      </c>
    </row>
    <row r="26" spans="1:8" s="10" customFormat="1" ht="19.5">
      <c r="B26" s="7"/>
      <c r="C26" s="7"/>
      <c r="D26" s="7" t="s">
        <v>62</v>
      </c>
      <c r="E26" s="7" t="s">
        <v>60</v>
      </c>
      <c r="F26" s="8">
        <v>2200</v>
      </c>
      <c r="G26" s="8">
        <v>2200</v>
      </c>
      <c r="H26" s="9">
        <f t="shared" si="0"/>
        <v>100</v>
      </c>
    </row>
    <row r="27" spans="1:8" s="17" customFormat="1" ht="18">
      <c r="A27" s="18" t="s">
        <v>61</v>
      </c>
      <c r="B27" s="18"/>
      <c r="C27" s="18" t="s">
        <v>63</v>
      </c>
      <c r="D27" s="18"/>
      <c r="E27" s="18" t="s">
        <v>64</v>
      </c>
      <c r="F27" s="19">
        <f>+F28</f>
        <v>7542</v>
      </c>
      <c r="G27" s="19">
        <f>+G28</f>
        <v>7542</v>
      </c>
      <c r="H27" s="20">
        <f t="shared" si="0"/>
        <v>100</v>
      </c>
    </row>
    <row r="28" spans="1:8" s="10" customFormat="1" ht="19.5">
      <c r="B28" s="7"/>
      <c r="C28" s="7"/>
      <c r="D28" s="7" t="s">
        <v>66</v>
      </c>
      <c r="E28" s="7" t="s">
        <v>67</v>
      </c>
      <c r="F28" s="8">
        <v>7542</v>
      </c>
      <c r="G28" s="8">
        <v>7542</v>
      </c>
      <c r="H28" s="9">
        <f t="shared" si="0"/>
        <v>100</v>
      </c>
    </row>
    <row r="29" spans="1:8" s="17" customFormat="1" ht="18">
      <c r="A29" s="18" t="s">
        <v>65</v>
      </c>
      <c r="B29" s="18"/>
      <c r="C29" s="18" t="s">
        <v>68</v>
      </c>
      <c r="D29" s="18"/>
      <c r="E29" s="18" t="s">
        <v>69</v>
      </c>
      <c r="F29" s="19">
        <f>+F30</f>
        <v>70186</v>
      </c>
      <c r="G29" s="19">
        <f>+G30</f>
        <v>70186</v>
      </c>
      <c r="H29" s="20">
        <f t="shared" si="0"/>
        <v>100</v>
      </c>
    </row>
    <row r="30" spans="1:8" s="10" customFormat="1" ht="19.5">
      <c r="B30" s="7"/>
      <c r="C30" s="7"/>
      <c r="D30" s="7" t="s">
        <v>71</v>
      </c>
      <c r="E30" s="7" t="s">
        <v>69</v>
      </c>
      <c r="F30" s="8">
        <v>70186</v>
      </c>
      <c r="G30" s="8">
        <v>70186</v>
      </c>
      <c r="H30" s="9">
        <f t="shared" si="0"/>
        <v>100</v>
      </c>
    </row>
    <row r="31" spans="1:8" s="17" customFormat="1" ht="18">
      <c r="A31" s="18" t="s">
        <v>70</v>
      </c>
      <c r="B31" s="18"/>
      <c r="C31" s="18" t="s">
        <v>72</v>
      </c>
      <c r="D31" s="18"/>
      <c r="E31" s="18" t="s">
        <v>73</v>
      </c>
      <c r="F31" s="19">
        <f>+F32</f>
        <v>415565</v>
      </c>
      <c r="G31" s="19">
        <f>+G32</f>
        <v>415565</v>
      </c>
      <c r="H31" s="20">
        <f t="shared" si="0"/>
        <v>100</v>
      </c>
    </row>
    <row r="32" spans="1:8" s="10" customFormat="1" ht="19.5">
      <c r="B32" s="7"/>
      <c r="C32" s="7"/>
      <c r="D32" s="7" t="s">
        <v>75</v>
      </c>
      <c r="E32" s="7" t="s">
        <v>73</v>
      </c>
      <c r="F32" s="8">
        <v>415565</v>
      </c>
      <c r="G32" s="8">
        <v>415565</v>
      </c>
      <c r="H32" s="9">
        <f t="shared" si="0"/>
        <v>100</v>
      </c>
    </row>
    <row r="33" spans="1:8" s="17" customFormat="1" ht="18">
      <c r="A33" s="18" t="s">
        <v>74</v>
      </c>
      <c r="B33" s="18"/>
      <c r="C33" s="18" t="s">
        <v>76</v>
      </c>
      <c r="D33" s="18"/>
      <c r="E33" s="18" t="s">
        <v>77</v>
      </c>
      <c r="F33" s="19">
        <f>+F34</f>
        <v>209626</v>
      </c>
      <c r="G33" s="19">
        <f>+G34</f>
        <v>209626</v>
      </c>
      <c r="H33" s="20">
        <f t="shared" si="0"/>
        <v>100</v>
      </c>
    </row>
    <row r="34" spans="1:8" s="10" customFormat="1" ht="19.5">
      <c r="B34" s="7"/>
      <c r="C34" s="7"/>
      <c r="D34" s="7" t="s">
        <v>79</v>
      </c>
      <c r="E34" s="7" t="s">
        <v>80</v>
      </c>
      <c r="F34" s="8">
        <v>209626</v>
      </c>
      <c r="G34" s="8">
        <v>209626</v>
      </c>
      <c r="H34" s="9">
        <f t="shared" si="0"/>
        <v>100</v>
      </c>
    </row>
    <row r="35" spans="1:8" s="17" customFormat="1" ht="18">
      <c r="A35" s="18" t="s">
        <v>78</v>
      </c>
      <c r="B35" s="18"/>
      <c r="C35" s="18" t="s">
        <v>81</v>
      </c>
      <c r="D35" s="18"/>
      <c r="E35" s="18" t="s">
        <v>82</v>
      </c>
      <c r="F35" s="19">
        <f>+F36</f>
        <v>4768</v>
      </c>
      <c r="G35" s="19">
        <f>+G36</f>
        <v>4768</v>
      </c>
      <c r="H35" s="20">
        <f t="shared" si="0"/>
        <v>100</v>
      </c>
    </row>
    <row r="36" spans="1:8" s="10" customFormat="1" ht="19.5">
      <c r="B36" s="7"/>
      <c r="C36" s="7"/>
      <c r="D36" s="7" t="s">
        <v>84</v>
      </c>
      <c r="E36" s="7" t="s">
        <v>85</v>
      </c>
      <c r="F36" s="8">
        <v>4768</v>
      </c>
      <c r="G36" s="8">
        <v>4768</v>
      </c>
      <c r="H36" s="9">
        <f t="shared" si="0"/>
        <v>100</v>
      </c>
    </row>
    <row r="37" spans="1:8" s="17" customFormat="1" ht="18">
      <c r="A37" s="18" t="s">
        <v>83</v>
      </c>
      <c r="B37" s="18"/>
      <c r="C37" s="18" t="s">
        <v>86</v>
      </c>
      <c r="D37" s="18"/>
      <c r="E37" s="18" t="s">
        <v>87</v>
      </c>
      <c r="F37" s="19">
        <f>+F38</f>
        <v>1734</v>
      </c>
      <c r="G37" s="19">
        <f>+G38</f>
        <v>1734</v>
      </c>
      <c r="H37" s="20">
        <f t="shared" si="0"/>
        <v>100</v>
      </c>
    </row>
    <row r="38" spans="1:8" s="10" customFormat="1" ht="19.5">
      <c r="B38" s="7"/>
      <c r="C38" s="7"/>
      <c r="D38" s="7" t="s">
        <v>89</v>
      </c>
      <c r="E38" s="7" t="s">
        <v>90</v>
      </c>
      <c r="F38" s="8">
        <v>1734</v>
      </c>
      <c r="G38" s="8">
        <v>1734</v>
      </c>
      <c r="H38" s="9">
        <f t="shared" si="0"/>
        <v>100</v>
      </c>
    </row>
    <row r="39" spans="1:8" s="17" customFormat="1" ht="18">
      <c r="A39" s="18" t="s">
        <v>88</v>
      </c>
      <c r="B39" s="18"/>
      <c r="C39" s="18" t="s">
        <v>91</v>
      </c>
      <c r="D39" s="18"/>
      <c r="E39" s="18" t="s">
        <v>92</v>
      </c>
      <c r="F39" s="19">
        <f>+F40</f>
        <v>41902</v>
      </c>
      <c r="G39" s="19">
        <f>+G40</f>
        <v>41902</v>
      </c>
      <c r="H39" s="20">
        <f t="shared" si="0"/>
        <v>100</v>
      </c>
    </row>
    <row r="40" spans="1:8" s="10" customFormat="1" ht="19.5">
      <c r="B40" s="7"/>
      <c r="C40" s="7"/>
      <c r="D40" s="7" t="s">
        <v>94</v>
      </c>
      <c r="E40" s="7" t="s">
        <v>95</v>
      </c>
      <c r="F40" s="8">
        <v>41902</v>
      </c>
      <c r="G40" s="8">
        <v>41902</v>
      </c>
      <c r="H40" s="9">
        <f t="shared" si="0"/>
        <v>100</v>
      </c>
    </row>
    <row r="41" spans="1:8" s="17" customFormat="1" ht="18">
      <c r="A41" s="18" t="s">
        <v>93</v>
      </c>
      <c r="B41" s="18"/>
      <c r="C41" s="18" t="s">
        <v>96</v>
      </c>
      <c r="D41" s="18"/>
      <c r="E41" s="18" t="s">
        <v>97</v>
      </c>
      <c r="F41" s="19">
        <f>+F42</f>
        <v>9428</v>
      </c>
      <c r="G41" s="19">
        <f>+G42</f>
        <v>9428</v>
      </c>
      <c r="H41" s="20">
        <f t="shared" si="0"/>
        <v>100</v>
      </c>
    </row>
    <row r="42" spans="1:8" s="10" customFormat="1" ht="19.5">
      <c r="B42" s="7"/>
      <c r="C42" s="7"/>
      <c r="D42" s="7" t="s">
        <v>99</v>
      </c>
      <c r="E42" s="7" t="s">
        <v>100</v>
      </c>
      <c r="F42" s="8">
        <v>9428</v>
      </c>
      <c r="G42" s="8">
        <v>9428</v>
      </c>
      <c r="H42" s="9">
        <f t="shared" si="0"/>
        <v>100</v>
      </c>
    </row>
    <row r="43" spans="1:8" s="10" customFormat="1" ht="19.5">
      <c r="A43" s="7" t="s">
        <v>98</v>
      </c>
      <c r="B43" s="7"/>
      <c r="C43" s="7" t="s">
        <v>101</v>
      </c>
      <c r="D43" s="7"/>
      <c r="E43" s="7" t="s">
        <v>102</v>
      </c>
      <c r="F43" s="8">
        <f>+F44+F46+F48+F50+F52+F54+F56+F58+F60+F62+F64+F66+F68+F70+F72+F74+F76+F78+F80+F82+F84+F86</f>
        <v>3262477.63</v>
      </c>
      <c r="G43" s="8">
        <f>+G44+G46+G48+G50+G52+G54+G56+G58+G60+G62+G64+G66+G68+G70+G72+G74+G76+G78+G80+G82+G84+G86</f>
        <v>2212690.63</v>
      </c>
      <c r="H43" s="9">
        <f t="shared" si="0"/>
        <v>67.822400057345376</v>
      </c>
    </row>
    <row r="44" spans="1:8" s="17" customFormat="1" ht="18">
      <c r="A44" s="18" t="s">
        <v>103</v>
      </c>
      <c r="B44" s="18"/>
      <c r="C44" s="18" t="s">
        <v>104</v>
      </c>
      <c r="D44" s="18"/>
      <c r="E44" s="18" t="s">
        <v>105</v>
      </c>
      <c r="F44" s="19">
        <f>+F45</f>
        <v>13000</v>
      </c>
      <c r="G44" s="19">
        <f>+G45</f>
        <v>13000</v>
      </c>
      <c r="H44" s="20">
        <f t="shared" si="0"/>
        <v>100</v>
      </c>
    </row>
    <row r="45" spans="1:8" s="10" customFormat="1" ht="19.5">
      <c r="B45" s="7"/>
      <c r="C45" s="7"/>
      <c r="D45" s="7" t="s">
        <v>107</v>
      </c>
      <c r="E45" s="7" t="s">
        <v>108</v>
      </c>
      <c r="F45" s="8">
        <v>13000</v>
      </c>
      <c r="G45" s="8">
        <v>13000</v>
      </c>
      <c r="H45" s="9">
        <f t="shared" si="0"/>
        <v>100</v>
      </c>
    </row>
    <row r="46" spans="1:8" s="17" customFormat="1" ht="18">
      <c r="A46" s="18" t="s">
        <v>106</v>
      </c>
      <c r="B46" s="18"/>
      <c r="C46" s="18" t="s">
        <v>109</v>
      </c>
      <c r="D46" s="18"/>
      <c r="E46" s="18" t="s">
        <v>110</v>
      </c>
      <c r="F46" s="19">
        <f>+F47</f>
        <v>120000</v>
      </c>
      <c r="G46" s="19">
        <f>+G47</f>
        <v>140000</v>
      </c>
      <c r="H46" s="20">
        <f t="shared" si="0"/>
        <v>116.66666666666667</v>
      </c>
    </row>
    <row r="47" spans="1:8" s="10" customFormat="1" ht="19.5">
      <c r="B47" s="7"/>
      <c r="C47" s="7"/>
      <c r="D47" s="7" t="s">
        <v>112</v>
      </c>
      <c r="E47" s="7" t="s">
        <v>113</v>
      </c>
      <c r="F47" s="8">
        <v>120000</v>
      </c>
      <c r="G47" s="8">
        <v>140000</v>
      </c>
      <c r="H47" s="9">
        <f t="shared" si="0"/>
        <v>116.66666666666667</v>
      </c>
    </row>
    <row r="48" spans="1:8" s="17" customFormat="1" ht="18">
      <c r="A48" s="18" t="s">
        <v>111</v>
      </c>
      <c r="B48" s="18"/>
      <c r="C48" s="18" t="s">
        <v>114</v>
      </c>
      <c r="D48" s="18"/>
      <c r="E48" s="18" t="s">
        <v>115</v>
      </c>
      <c r="F48" s="19">
        <f>+F49</f>
        <v>121000</v>
      </c>
      <c r="G48" s="19">
        <f>+G49</f>
        <v>121000</v>
      </c>
      <c r="H48" s="20">
        <f t="shared" si="0"/>
        <v>100</v>
      </c>
    </row>
    <row r="49" spans="1:8" s="10" customFormat="1" ht="19.5">
      <c r="B49" s="7"/>
      <c r="C49" s="7"/>
      <c r="D49" s="7" t="s">
        <v>117</v>
      </c>
      <c r="E49" s="7" t="s">
        <v>118</v>
      </c>
      <c r="F49" s="8">
        <v>121000</v>
      </c>
      <c r="G49" s="8">
        <v>121000</v>
      </c>
      <c r="H49" s="9">
        <f t="shared" si="0"/>
        <v>100</v>
      </c>
    </row>
    <row r="50" spans="1:8" s="17" customFormat="1" ht="18">
      <c r="A50" s="18" t="s">
        <v>116</v>
      </c>
      <c r="B50" s="18"/>
      <c r="C50" s="18" t="s">
        <v>119</v>
      </c>
      <c r="D50" s="18"/>
      <c r="E50" s="18" t="s">
        <v>120</v>
      </c>
      <c r="F50" s="19">
        <f>+F51</f>
        <v>25000</v>
      </c>
      <c r="G50" s="19">
        <f>+G51</f>
        <v>0</v>
      </c>
      <c r="H50" s="20">
        <f t="shared" si="0"/>
        <v>0</v>
      </c>
    </row>
    <row r="51" spans="1:8" s="10" customFormat="1" ht="19.5">
      <c r="B51" s="7"/>
      <c r="C51" s="7"/>
      <c r="D51" s="7" t="s">
        <v>107</v>
      </c>
      <c r="E51" s="7" t="s">
        <v>108</v>
      </c>
      <c r="F51" s="8">
        <v>25000</v>
      </c>
      <c r="G51" s="8">
        <v>0</v>
      </c>
      <c r="H51" s="9">
        <f t="shared" si="0"/>
        <v>0</v>
      </c>
    </row>
    <row r="52" spans="1:8" s="17" customFormat="1" ht="18">
      <c r="A52" s="18" t="s">
        <v>121</v>
      </c>
      <c r="B52" s="18"/>
      <c r="C52" s="18" t="s">
        <v>122</v>
      </c>
      <c r="D52" s="18"/>
      <c r="E52" s="18" t="s">
        <v>123</v>
      </c>
      <c r="F52" s="19">
        <f>+F53</f>
        <v>0</v>
      </c>
      <c r="G52" s="19">
        <f>+G53</f>
        <v>320000</v>
      </c>
      <c r="H52" s="20" t="str">
        <f t="shared" si="0"/>
        <v>**.**</v>
      </c>
    </row>
    <row r="53" spans="1:8" s="10" customFormat="1" ht="19.5">
      <c r="B53" s="7"/>
      <c r="C53" s="7"/>
      <c r="D53" s="7" t="s">
        <v>107</v>
      </c>
      <c r="E53" s="7" t="s">
        <v>108</v>
      </c>
      <c r="F53" s="8">
        <v>0</v>
      </c>
      <c r="G53" s="8">
        <v>320000</v>
      </c>
      <c r="H53" s="9" t="str">
        <f t="shared" si="0"/>
        <v>**.**</v>
      </c>
    </row>
    <row r="54" spans="1:8" s="17" customFormat="1" ht="18">
      <c r="A54" s="18" t="s">
        <v>124</v>
      </c>
      <c r="B54" s="18"/>
      <c r="C54" s="18" t="s">
        <v>125</v>
      </c>
      <c r="D54" s="18"/>
      <c r="E54" s="18" t="s">
        <v>126</v>
      </c>
      <c r="F54" s="19">
        <f>+F55</f>
        <v>50000</v>
      </c>
      <c r="G54" s="19">
        <f>+G55</f>
        <v>50000</v>
      </c>
      <c r="H54" s="20">
        <f t="shared" si="0"/>
        <v>100</v>
      </c>
    </row>
    <row r="55" spans="1:8" s="10" customFormat="1" ht="19.5">
      <c r="B55" s="7"/>
      <c r="C55" s="7"/>
      <c r="D55" s="7" t="s">
        <v>107</v>
      </c>
      <c r="E55" s="7" t="s">
        <v>108</v>
      </c>
      <c r="F55" s="8">
        <v>50000</v>
      </c>
      <c r="G55" s="8">
        <v>50000</v>
      </c>
      <c r="H55" s="9">
        <f t="shared" si="0"/>
        <v>100</v>
      </c>
    </row>
    <row r="56" spans="1:8" s="17" customFormat="1" ht="18">
      <c r="A56" s="18" t="s">
        <v>127</v>
      </c>
      <c r="B56" s="18"/>
      <c r="C56" s="18" t="s">
        <v>128</v>
      </c>
      <c r="D56" s="18"/>
      <c r="E56" s="18" t="s">
        <v>129</v>
      </c>
      <c r="F56" s="19">
        <f>+F57</f>
        <v>177989</v>
      </c>
      <c r="G56" s="19">
        <f>+G57</f>
        <v>177989</v>
      </c>
      <c r="H56" s="20">
        <f t="shared" si="0"/>
        <v>100</v>
      </c>
    </row>
    <row r="57" spans="1:8" s="10" customFormat="1" ht="19.5">
      <c r="B57" s="7"/>
      <c r="C57" s="7"/>
      <c r="D57" s="7" t="s">
        <v>107</v>
      </c>
      <c r="E57" s="7" t="s">
        <v>108</v>
      </c>
      <c r="F57" s="8">
        <v>177989</v>
      </c>
      <c r="G57" s="8">
        <v>177989</v>
      </c>
      <c r="H57" s="9">
        <f t="shared" si="0"/>
        <v>100</v>
      </c>
    </row>
    <row r="58" spans="1:8" s="17" customFormat="1" ht="18">
      <c r="A58" s="18" t="s">
        <v>130</v>
      </c>
      <c r="B58" s="18"/>
      <c r="C58" s="18" t="s">
        <v>131</v>
      </c>
      <c r="D58" s="18"/>
      <c r="E58" s="18" t="s">
        <v>132</v>
      </c>
      <c r="F58" s="19">
        <f>+F59</f>
        <v>83297</v>
      </c>
      <c r="G58" s="19">
        <f>+G59</f>
        <v>0</v>
      </c>
      <c r="H58" s="20">
        <f t="shared" si="0"/>
        <v>0</v>
      </c>
    </row>
    <row r="59" spans="1:8" s="10" customFormat="1" ht="19.5">
      <c r="B59" s="7"/>
      <c r="C59" s="7"/>
      <c r="D59" s="7" t="s">
        <v>107</v>
      </c>
      <c r="E59" s="7" t="s">
        <v>108</v>
      </c>
      <c r="F59" s="8">
        <v>83297</v>
      </c>
      <c r="G59" s="8">
        <v>0</v>
      </c>
      <c r="H59" s="9">
        <f t="shared" si="0"/>
        <v>0</v>
      </c>
    </row>
    <row r="60" spans="1:8" s="17" customFormat="1" ht="18">
      <c r="A60" s="18" t="s">
        <v>133</v>
      </c>
      <c r="B60" s="18"/>
      <c r="C60" s="18" t="s">
        <v>134</v>
      </c>
      <c r="D60" s="18"/>
      <c r="E60" s="18" t="s">
        <v>135</v>
      </c>
      <c r="F60" s="19">
        <f>+F61</f>
        <v>27360</v>
      </c>
      <c r="G60" s="19">
        <f>+G61</f>
        <v>27360</v>
      </c>
      <c r="H60" s="20">
        <f t="shared" si="0"/>
        <v>100</v>
      </c>
    </row>
    <row r="61" spans="1:8" s="10" customFormat="1" ht="19.5">
      <c r="B61" s="7"/>
      <c r="C61" s="7"/>
      <c r="D61" s="7" t="s">
        <v>107</v>
      </c>
      <c r="E61" s="7" t="s">
        <v>108</v>
      </c>
      <c r="F61" s="8">
        <v>27360</v>
      </c>
      <c r="G61" s="8">
        <v>27360</v>
      </c>
      <c r="H61" s="9">
        <f t="shared" si="0"/>
        <v>100</v>
      </c>
    </row>
    <row r="62" spans="1:8" s="17" customFormat="1" ht="18">
      <c r="A62" s="18" t="s">
        <v>136</v>
      </c>
      <c r="B62" s="18"/>
      <c r="C62" s="18" t="s">
        <v>137</v>
      </c>
      <c r="D62" s="18"/>
      <c r="E62" s="18" t="s">
        <v>138</v>
      </c>
      <c r="F62" s="19">
        <f>+F63</f>
        <v>117817.63</v>
      </c>
      <c r="G62" s="19">
        <f>+G63</f>
        <v>117817.63</v>
      </c>
      <c r="H62" s="20">
        <f t="shared" si="0"/>
        <v>100</v>
      </c>
    </row>
    <row r="63" spans="1:8" s="10" customFormat="1" ht="19.5">
      <c r="B63" s="7"/>
      <c r="C63" s="7"/>
      <c r="D63" s="7" t="s">
        <v>107</v>
      </c>
      <c r="E63" s="7" t="s">
        <v>108</v>
      </c>
      <c r="F63" s="8">
        <v>117817.63</v>
      </c>
      <c r="G63" s="8">
        <v>117817.63</v>
      </c>
      <c r="H63" s="9">
        <f t="shared" si="0"/>
        <v>100</v>
      </c>
    </row>
    <row r="64" spans="1:8" s="17" customFormat="1" ht="18">
      <c r="A64" s="18" t="s">
        <v>139</v>
      </c>
      <c r="B64" s="18"/>
      <c r="C64" s="18" t="s">
        <v>140</v>
      </c>
      <c r="D64" s="18"/>
      <c r="E64" s="18" t="s">
        <v>141</v>
      </c>
      <c r="F64" s="19">
        <f>+F65</f>
        <v>300000</v>
      </c>
      <c r="G64" s="19">
        <f>+G65</f>
        <v>0</v>
      </c>
      <c r="H64" s="20">
        <f t="shared" si="0"/>
        <v>0</v>
      </c>
    </row>
    <row r="65" spans="1:8" s="10" customFormat="1" ht="19.5">
      <c r="B65" s="7"/>
      <c r="C65" s="7"/>
      <c r="D65" s="7" t="s">
        <v>107</v>
      </c>
      <c r="E65" s="7" t="s">
        <v>108</v>
      </c>
      <c r="F65" s="8">
        <v>300000</v>
      </c>
      <c r="G65" s="8">
        <v>0</v>
      </c>
      <c r="H65" s="9">
        <f t="shared" si="0"/>
        <v>0</v>
      </c>
    </row>
    <row r="66" spans="1:8" s="17" customFormat="1" ht="18">
      <c r="A66" s="18" t="s">
        <v>142</v>
      </c>
      <c r="B66" s="18"/>
      <c r="C66" s="18" t="s">
        <v>143</v>
      </c>
      <c r="D66" s="18"/>
      <c r="E66" s="18" t="s">
        <v>144</v>
      </c>
      <c r="F66" s="19">
        <f>+F67</f>
        <v>150000</v>
      </c>
      <c r="G66" s="19">
        <f>+G67</f>
        <v>0</v>
      </c>
      <c r="H66" s="20">
        <f t="shared" si="0"/>
        <v>0</v>
      </c>
    </row>
    <row r="67" spans="1:8" s="10" customFormat="1" ht="19.5">
      <c r="B67" s="7"/>
      <c r="C67" s="7"/>
      <c r="D67" s="7" t="s">
        <v>107</v>
      </c>
      <c r="E67" s="7" t="s">
        <v>108</v>
      </c>
      <c r="F67" s="8">
        <v>150000</v>
      </c>
      <c r="G67" s="8">
        <v>0</v>
      </c>
      <c r="H67" s="9">
        <f t="shared" ref="H67:H130" si="1">IF(F67&lt;&gt;0,G67/F67*100,"**.**")</f>
        <v>0</v>
      </c>
    </row>
    <row r="68" spans="1:8" s="17" customFormat="1" ht="18">
      <c r="A68" s="18" t="s">
        <v>145</v>
      </c>
      <c r="B68" s="18"/>
      <c r="C68" s="18" t="s">
        <v>146</v>
      </c>
      <c r="D68" s="18"/>
      <c r="E68" s="18" t="s">
        <v>147</v>
      </c>
      <c r="F68" s="19">
        <f>+F69</f>
        <v>150000</v>
      </c>
      <c r="G68" s="19">
        <f>+G69</f>
        <v>0</v>
      </c>
      <c r="H68" s="20">
        <f t="shared" si="1"/>
        <v>0</v>
      </c>
    </row>
    <row r="69" spans="1:8" s="10" customFormat="1" ht="19.5">
      <c r="B69" s="7"/>
      <c r="C69" s="7"/>
      <c r="D69" s="7" t="s">
        <v>107</v>
      </c>
      <c r="E69" s="7" t="s">
        <v>108</v>
      </c>
      <c r="F69" s="8">
        <v>150000</v>
      </c>
      <c r="G69" s="8">
        <v>0</v>
      </c>
      <c r="H69" s="9">
        <f t="shared" si="1"/>
        <v>0</v>
      </c>
    </row>
    <row r="70" spans="1:8" s="17" customFormat="1" ht="18">
      <c r="A70" s="18" t="s">
        <v>148</v>
      </c>
      <c r="B70" s="18"/>
      <c r="C70" s="18" t="s">
        <v>149</v>
      </c>
      <c r="D70" s="18"/>
      <c r="E70" s="18" t="s">
        <v>150</v>
      </c>
      <c r="F70" s="19">
        <f>+F71</f>
        <v>75000</v>
      </c>
      <c r="G70" s="19">
        <f>+G71</f>
        <v>0</v>
      </c>
      <c r="H70" s="20">
        <f t="shared" si="1"/>
        <v>0</v>
      </c>
    </row>
    <row r="71" spans="1:8" s="10" customFormat="1" ht="19.5">
      <c r="B71" s="7"/>
      <c r="C71" s="7"/>
      <c r="D71" s="7" t="s">
        <v>107</v>
      </c>
      <c r="E71" s="7" t="s">
        <v>108</v>
      </c>
      <c r="F71" s="8">
        <v>75000</v>
      </c>
      <c r="G71" s="8">
        <v>0</v>
      </c>
      <c r="H71" s="9">
        <f t="shared" si="1"/>
        <v>0</v>
      </c>
    </row>
    <row r="72" spans="1:8" s="17" customFormat="1" ht="18">
      <c r="A72" s="18" t="s">
        <v>151</v>
      </c>
      <c r="B72" s="18"/>
      <c r="C72" s="18" t="s">
        <v>152</v>
      </c>
      <c r="D72" s="18"/>
      <c r="E72" s="18" t="s">
        <v>153</v>
      </c>
      <c r="F72" s="19">
        <f>+F73</f>
        <v>76152</v>
      </c>
      <c r="G72" s="19">
        <f>+G73</f>
        <v>76152</v>
      </c>
      <c r="H72" s="20">
        <f t="shared" si="1"/>
        <v>100</v>
      </c>
    </row>
    <row r="73" spans="1:8" s="10" customFormat="1" ht="19.5">
      <c r="B73" s="7"/>
      <c r="C73" s="7"/>
      <c r="D73" s="7" t="s">
        <v>107</v>
      </c>
      <c r="E73" s="7" t="s">
        <v>108</v>
      </c>
      <c r="F73" s="8">
        <v>76152</v>
      </c>
      <c r="G73" s="8">
        <v>76152</v>
      </c>
      <c r="H73" s="9">
        <f t="shared" si="1"/>
        <v>100</v>
      </c>
    </row>
    <row r="74" spans="1:8" s="17" customFormat="1" ht="18">
      <c r="A74" s="18" t="s">
        <v>154</v>
      </c>
      <c r="B74" s="18"/>
      <c r="C74" s="18" t="s">
        <v>155</v>
      </c>
      <c r="D74" s="18"/>
      <c r="E74" s="18" t="s">
        <v>156</v>
      </c>
      <c r="F74" s="19">
        <f>+F75</f>
        <v>150000</v>
      </c>
      <c r="G74" s="19">
        <f>+G75</f>
        <v>0</v>
      </c>
      <c r="H74" s="20">
        <f t="shared" si="1"/>
        <v>0</v>
      </c>
    </row>
    <row r="75" spans="1:8" s="10" customFormat="1" ht="19.5">
      <c r="B75" s="7"/>
      <c r="C75" s="7"/>
      <c r="D75" s="7" t="s">
        <v>107</v>
      </c>
      <c r="E75" s="7" t="s">
        <v>108</v>
      </c>
      <c r="F75" s="8">
        <v>150000</v>
      </c>
      <c r="G75" s="8">
        <v>0</v>
      </c>
      <c r="H75" s="9">
        <f t="shared" si="1"/>
        <v>0</v>
      </c>
    </row>
    <row r="76" spans="1:8" s="17" customFormat="1" ht="18">
      <c r="A76" s="18" t="s">
        <v>157</v>
      </c>
      <c r="B76" s="18"/>
      <c r="C76" s="18" t="s">
        <v>158</v>
      </c>
      <c r="D76" s="18"/>
      <c r="E76" s="18" t="s">
        <v>159</v>
      </c>
      <c r="F76" s="19">
        <f>+F77</f>
        <v>367745</v>
      </c>
      <c r="G76" s="19">
        <f>+G77</f>
        <v>0</v>
      </c>
      <c r="H76" s="20">
        <f t="shared" si="1"/>
        <v>0</v>
      </c>
    </row>
    <row r="77" spans="1:8" s="10" customFormat="1" ht="19.5">
      <c r="B77" s="7"/>
      <c r="C77" s="7"/>
      <c r="D77" s="7" t="s">
        <v>107</v>
      </c>
      <c r="E77" s="7" t="s">
        <v>108</v>
      </c>
      <c r="F77" s="8">
        <v>367745</v>
      </c>
      <c r="G77" s="8">
        <v>0</v>
      </c>
      <c r="H77" s="9">
        <f t="shared" si="1"/>
        <v>0</v>
      </c>
    </row>
    <row r="78" spans="1:8" s="17" customFormat="1" ht="18">
      <c r="A78" s="18" t="s">
        <v>160</v>
      </c>
      <c r="B78" s="18"/>
      <c r="C78" s="18" t="s">
        <v>161</v>
      </c>
      <c r="D78" s="18"/>
      <c r="E78" s="18" t="s">
        <v>162</v>
      </c>
      <c r="F78" s="19">
        <f>+F79</f>
        <v>61593</v>
      </c>
      <c r="G78" s="19">
        <f>+G79</f>
        <v>61593</v>
      </c>
      <c r="H78" s="20">
        <f t="shared" si="1"/>
        <v>100</v>
      </c>
    </row>
    <row r="79" spans="1:8" s="10" customFormat="1" ht="19.5">
      <c r="B79" s="7"/>
      <c r="C79" s="7"/>
      <c r="D79" s="7" t="s">
        <v>107</v>
      </c>
      <c r="E79" s="7" t="s">
        <v>108</v>
      </c>
      <c r="F79" s="8">
        <v>61593</v>
      </c>
      <c r="G79" s="8">
        <v>61593</v>
      </c>
      <c r="H79" s="9">
        <f t="shared" si="1"/>
        <v>100</v>
      </c>
    </row>
    <row r="80" spans="1:8" s="17" customFormat="1" ht="18">
      <c r="A80" s="18" t="s">
        <v>163</v>
      </c>
      <c r="B80" s="18"/>
      <c r="C80" s="18" t="s">
        <v>164</v>
      </c>
      <c r="D80" s="18"/>
      <c r="E80" s="18" t="s">
        <v>165</v>
      </c>
      <c r="F80" s="19">
        <f>+F81</f>
        <v>88745</v>
      </c>
      <c r="G80" s="19">
        <f>+G81</f>
        <v>0</v>
      </c>
      <c r="H80" s="20">
        <f t="shared" si="1"/>
        <v>0</v>
      </c>
    </row>
    <row r="81" spans="1:8" s="10" customFormat="1" ht="19.5">
      <c r="B81" s="7"/>
      <c r="C81" s="7"/>
      <c r="D81" s="7" t="s">
        <v>107</v>
      </c>
      <c r="E81" s="7" t="s">
        <v>108</v>
      </c>
      <c r="F81" s="8">
        <v>88745</v>
      </c>
      <c r="G81" s="8">
        <v>0</v>
      </c>
      <c r="H81" s="9">
        <f t="shared" si="1"/>
        <v>0</v>
      </c>
    </row>
    <row r="82" spans="1:8" s="17" customFormat="1" ht="18">
      <c r="A82" s="18" t="s">
        <v>166</v>
      </c>
      <c r="B82" s="18"/>
      <c r="C82" s="18" t="s">
        <v>167</v>
      </c>
      <c r="D82" s="18"/>
      <c r="E82" s="18" t="s">
        <v>168</v>
      </c>
      <c r="F82" s="19">
        <f>+F83</f>
        <v>308700</v>
      </c>
      <c r="G82" s="19">
        <f>+G83</f>
        <v>308700</v>
      </c>
      <c r="H82" s="20">
        <f t="shared" si="1"/>
        <v>100</v>
      </c>
    </row>
    <row r="83" spans="1:8" s="10" customFormat="1" ht="19.5">
      <c r="B83" s="7"/>
      <c r="C83" s="7"/>
      <c r="D83" s="7" t="s">
        <v>107</v>
      </c>
      <c r="E83" s="7" t="s">
        <v>108</v>
      </c>
      <c r="F83" s="8">
        <v>308700</v>
      </c>
      <c r="G83" s="8">
        <v>308700</v>
      </c>
      <c r="H83" s="9">
        <f t="shared" si="1"/>
        <v>100</v>
      </c>
    </row>
    <row r="84" spans="1:8" s="17" customFormat="1" ht="18">
      <c r="A84" s="18" t="s">
        <v>169</v>
      </c>
      <c r="B84" s="18"/>
      <c r="C84" s="18" t="s">
        <v>170</v>
      </c>
      <c r="D84" s="18"/>
      <c r="E84" s="18" t="s">
        <v>171</v>
      </c>
      <c r="F84" s="19">
        <f>+F85</f>
        <v>89764</v>
      </c>
      <c r="G84" s="19">
        <f>+G85</f>
        <v>89764</v>
      </c>
      <c r="H84" s="20">
        <f t="shared" si="1"/>
        <v>100</v>
      </c>
    </row>
    <row r="85" spans="1:8" s="10" customFormat="1" ht="19.5">
      <c r="B85" s="7"/>
      <c r="C85" s="7"/>
      <c r="D85" s="7" t="s">
        <v>107</v>
      </c>
      <c r="E85" s="7" t="s">
        <v>108</v>
      </c>
      <c r="F85" s="8">
        <v>89764</v>
      </c>
      <c r="G85" s="8">
        <v>89764</v>
      </c>
      <c r="H85" s="9">
        <f t="shared" si="1"/>
        <v>100</v>
      </c>
    </row>
    <row r="86" spans="1:8" s="17" customFormat="1" ht="18">
      <c r="A86" s="18" t="s">
        <v>172</v>
      </c>
      <c r="B86" s="18"/>
      <c r="C86" s="18" t="s">
        <v>173</v>
      </c>
      <c r="D86" s="18"/>
      <c r="E86" s="18" t="s">
        <v>174</v>
      </c>
      <c r="F86" s="19">
        <f>+F87</f>
        <v>709315</v>
      </c>
      <c r="G86" s="19">
        <f>+G87</f>
        <v>709315</v>
      </c>
      <c r="H86" s="20">
        <f t="shared" si="1"/>
        <v>100</v>
      </c>
    </row>
    <row r="87" spans="1:8" s="10" customFormat="1" ht="19.5">
      <c r="B87" s="7"/>
      <c r="C87" s="7"/>
      <c r="D87" s="7" t="s">
        <v>107</v>
      </c>
      <c r="E87" s="7" t="s">
        <v>108</v>
      </c>
      <c r="F87" s="8">
        <v>709315</v>
      </c>
      <c r="G87" s="8">
        <v>709315</v>
      </c>
      <c r="H87" s="9">
        <f t="shared" si="1"/>
        <v>100</v>
      </c>
    </row>
    <row r="88" spans="1:8" s="10" customFormat="1" ht="19.5">
      <c r="A88" s="7" t="s">
        <v>175</v>
      </c>
      <c r="B88" s="7"/>
      <c r="C88" s="7" t="s">
        <v>176</v>
      </c>
      <c r="D88" s="7"/>
      <c r="E88" s="7" t="s">
        <v>177</v>
      </c>
      <c r="F88" s="8">
        <f>+F89+F91+F93+F95+F97+F99+F101+F104+F106+F108+F110+F112+F114+F116+F118+F120+F122+F124+F130+F132+F134+F136+F138+F140+F142+F144+F146+F148+F150+F152+F154+F156</f>
        <v>9553027.7599999998</v>
      </c>
      <c r="G88" s="8">
        <f>+G89+G91+G93+G95+G97+G99+G101+G104+G106+G108+G110+G112+G114+G116+G118+G120+G122+G124+G130+G132+G134+G136+G138+G140+G142+G144+G146+G148+G150+G152+G154+G156</f>
        <v>4564758</v>
      </c>
      <c r="H88" s="9">
        <f t="shared" si="1"/>
        <v>47.783363711276394</v>
      </c>
    </row>
    <row r="89" spans="1:8" s="17" customFormat="1" ht="18">
      <c r="A89" s="18" t="s">
        <v>178</v>
      </c>
      <c r="B89" s="18"/>
      <c r="C89" s="18" t="s">
        <v>179</v>
      </c>
      <c r="D89" s="18"/>
      <c r="E89" s="18" t="s">
        <v>73</v>
      </c>
      <c r="F89" s="19">
        <f>+F90</f>
        <v>662735</v>
      </c>
      <c r="G89" s="19">
        <f>+G90</f>
        <v>662735</v>
      </c>
      <c r="H89" s="20">
        <f t="shared" si="1"/>
        <v>100</v>
      </c>
    </row>
    <row r="90" spans="1:8" s="10" customFormat="1" ht="19.5">
      <c r="B90" s="7"/>
      <c r="C90" s="7"/>
      <c r="D90" s="7" t="s">
        <v>75</v>
      </c>
      <c r="E90" s="7" t="s">
        <v>73</v>
      </c>
      <c r="F90" s="8">
        <v>662735</v>
      </c>
      <c r="G90" s="8">
        <v>662735</v>
      </c>
      <c r="H90" s="9">
        <f t="shared" si="1"/>
        <v>100</v>
      </c>
    </row>
    <row r="91" spans="1:8" s="17" customFormat="1" ht="18">
      <c r="A91" s="18" t="s">
        <v>180</v>
      </c>
      <c r="B91" s="18"/>
      <c r="C91" s="18" t="s">
        <v>181</v>
      </c>
      <c r="D91" s="18"/>
      <c r="E91" s="18" t="s">
        <v>77</v>
      </c>
      <c r="F91" s="19">
        <f>+F92</f>
        <v>390374</v>
      </c>
      <c r="G91" s="19">
        <f>+G92</f>
        <v>390374</v>
      </c>
      <c r="H91" s="20">
        <f t="shared" si="1"/>
        <v>100</v>
      </c>
    </row>
    <row r="92" spans="1:8" s="10" customFormat="1" ht="19.5">
      <c r="B92" s="7"/>
      <c r="C92" s="7"/>
      <c r="D92" s="7" t="s">
        <v>79</v>
      </c>
      <c r="E92" s="7" t="s">
        <v>80</v>
      </c>
      <c r="F92" s="8">
        <v>390374</v>
      </c>
      <c r="G92" s="8">
        <v>390374</v>
      </c>
      <c r="H92" s="9">
        <f t="shared" si="1"/>
        <v>100</v>
      </c>
    </row>
    <row r="93" spans="1:8" s="17" customFormat="1" ht="18">
      <c r="A93" s="18" t="s">
        <v>182</v>
      </c>
      <c r="B93" s="18"/>
      <c r="C93" s="18" t="s">
        <v>183</v>
      </c>
      <c r="D93" s="18"/>
      <c r="E93" s="18" t="s">
        <v>184</v>
      </c>
      <c r="F93" s="19">
        <f>+F94</f>
        <v>2000</v>
      </c>
      <c r="G93" s="19">
        <f>+G94</f>
        <v>2000</v>
      </c>
      <c r="H93" s="20">
        <f t="shared" si="1"/>
        <v>100</v>
      </c>
    </row>
    <row r="94" spans="1:8" s="10" customFormat="1" ht="19.5">
      <c r="B94" s="7"/>
      <c r="C94" s="7"/>
      <c r="D94" s="7" t="s">
        <v>186</v>
      </c>
      <c r="E94" s="7" t="s">
        <v>187</v>
      </c>
      <c r="F94" s="8">
        <v>2000</v>
      </c>
      <c r="G94" s="8">
        <v>2000</v>
      </c>
      <c r="H94" s="9">
        <f t="shared" si="1"/>
        <v>100</v>
      </c>
    </row>
    <row r="95" spans="1:8" s="17" customFormat="1" ht="18">
      <c r="A95" s="18" t="s">
        <v>185</v>
      </c>
      <c r="B95" s="18"/>
      <c r="C95" s="18" t="s">
        <v>188</v>
      </c>
      <c r="D95" s="18"/>
      <c r="E95" s="18" t="s">
        <v>189</v>
      </c>
      <c r="F95" s="19">
        <f>+F96</f>
        <v>87410</v>
      </c>
      <c r="G95" s="19">
        <f>+G96</f>
        <v>87410</v>
      </c>
      <c r="H95" s="20">
        <f t="shared" si="1"/>
        <v>100</v>
      </c>
    </row>
    <row r="96" spans="1:8" s="10" customFormat="1" ht="19.5">
      <c r="B96" s="7"/>
      <c r="C96" s="7"/>
      <c r="D96" s="7" t="s">
        <v>191</v>
      </c>
      <c r="E96" s="7" t="s">
        <v>192</v>
      </c>
      <c r="F96" s="8">
        <v>87410</v>
      </c>
      <c r="G96" s="8">
        <v>87410</v>
      </c>
      <c r="H96" s="9">
        <f t="shared" si="1"/>
        <v>100</v>
      </c>
    </row>
    <row r="97" spans="1:8" s="17" customFormat="1" ht="18">
      <c r="A97" s="18" t="s">
        <v>190</v>
      </c>
      <c r="B97" s="18"/>
      <c r="C97" s="18" t="s">
        <v>193</v>
      </c>
      <c r="D97" s="18"/>
      <c r="E97" s="18" t="s">
        <v>194</v>
      </c>
      <c r="F97" s="19">
        <f>+F98</f>
        <v>288013.76</v>
      </c>
      <c r="G97" s="19">
        <f>+G98</f>
        <v>298000</v>
      </c>
      <c r="H97" s="20">
        <f t="shared" si="1"/>
        <v>103.46727878556914</v>
      </c>
    </row>
    <row r="98" spans="1:8" s="10" customFormat="1" ht="19.5">
      <c r="B98" s="7"/>
      <c r="C98" s="7"/>
      <c r="D98" s="7" t="s">
        <v>196</v>
      </c>
      <c r="E98" s="7" t="s">
        <v>197</v>
      </c>
      <c r="F98" s="8">
        <v>288013.76</v>
      </c>
      <c r="G98" s="8">
        <v>298000</v>
      </c>
      <c r="H98" s="9">
        <f t="shared" si="1"/>
        <v>103.46727878556914</v>
      </c>
    </row>
    <row r="99" spans="1:8" s="17" customFormat="1" ht="18">
      <c r="A99" s="18" t="s">
        <v>195</v>
      </c>
      <c r="B99" s="18"/>
      <c r="C99" s="18" t="s">
        <v>198</v>
      </c>
      <c r="D99" s="18"/>
      <c r="E99" s="18" t="s">
        <v>199</v>
      </c>
      <c r="F99" s="19">
        <f>+F100</f>
        <v>37191</v>
      </c>
      <c r="G99" s="19">
        <f>+G100</f>
        <v>37191</v>
      </c>
      <c r="H99" s="20">
        <f t="shared" si="1"/>
        <v>100</v>
      </c>
    </row>
    <row r="100" spans="1:8" s="10" customFormat="1" ht="19.5">
      <c r="B100" s="7"/>
      <c r="C100" s="7"/>
      <c r="D100" s="7" t="s">
        <v>107</v>
      </c>
      <c r="E100" s="7" t="s">
        <v>108</v>
      </c>
      <c r="F100" s="8">
        <v>37191</v>
      </c>
      <c r="G100" s="8">
        <v>37191</v>
      </c>
      <c r="H100" s="9">
        <f t="shared" si="1"/>
        <v>100</v>
      </c>
    </row>
    <row r="101" spans="1:8" s="17" customFormat="1" ht="18">
      <c r="A101" s="18" t="s">
        <v>200</v>
      </c>
      <c r="B101" s="18"/>
      <c r="C101" s="18" t="s">
        <v>201</v>
      </c>
      <c r="D101" s="18"/>
      <c r="E101" s="18" t="s">
        <v>202</v>
      </c>
      <c r="F101" s="19">
        <f>+F102+F103</f>
        <v>15704</v>
      </c>
      <c r="G101" s="19">
        <f>+G102+G103</f>
        <v>15704</v>
      </c>
      <c r="H101" s="20">
        <f t="shared" si="1"/>
        <v>100</v>
      </c>
    </row>
    <row r="102" spans="1:8" s="10" customFormat="1" ht="19.5">
      <c r="B102" s="7"/>
      <c r="C102" s="7"/>
      <c r="D102" s="7" t="s">
        <v>204</v>
      </c>
      <c r="E102" s="7" t="s">
        <v>205</v>
      </c>
      <c r="F102" s="8">
        <v>3134</v>
      </c>
      <c r="G102" s="8">
        <v>3134</v>
      </c>
      <c r="H102" s="9">
        <f t="shared" si="1"/>
        <v>100</v>
      </c>
    </row>
    <row r="103" spans="1:8" s="10" customFormat="1" ht="19.5">
      <c r="B103" s="7"/>
      <c r="C103" s="7"/>
      <c r="D103" s="7" t="s">
        <v>206</v>
      </c>
      <c r="E103" s="7" t="s">
        <v>207</v>
      </c>
      <c r="F103" s="8">
        <v>12570</v>
      </c>
      <c r="G103" s="8">
        <v>12570</v>
      </c>
      <c r="H103" s="9">
        <f t="shared" si="1"/>
        <v>100</v>
      </c>
    </row>
    <row r="104" spans="1:8" s="17" customFormat="1" ht="18">
      <c r="A104" s="18" t="s">
        <v>203</v>
      </c>
      <c r="B104" s="18"/>
      <c r="C104" s="18" t="s">
        <v>208</v>
      </c>
      <c r="D104" s="18"/>
      <c r="E104" s="18" t="s">
        <v>209</v>
      </c>
      <c r="F104" s="19">
        <f>+F105</f>
        <v>800</v>
      </c>
      <c r="G104" s="19">
        <f>+G105</f>
        <v>800</v>
      </c>
      <c r="H104" s="20">
        <f t="shared" si="1"/>
        <v>100</v>
      </c>
    </row>
    <row r="105" spans="1:8" s="10" customFormat="1" ht="19.5">
      <c r="B105" s="7"/>
      <c r="C105" s="7"/>
      <c r="D105" s="7" t="s">
        <v>211</v>
      </c>
      <c r="E105" s="7" t="s">
        <v>212</v>
      </c>
      <c r="F105" s="8">
        <v>800</v>
      </c>
      <c r="G105" s="8">
        <v>800</v>
      </c>
      <c r="H105" s="9">
        <f t="shared" si="1"/>
        <v>100</v>
      </c>
    </row>
    <row r="106" spans="1:8" s="17" customFormat="1" ht="18">
      <c r="A106" s="18" t="s">
        <v>210</v>
      </c>
      <c r="B106" s="18"/>
      <c r="C106" s="18" t="s">
        <v>213</v>
      </c>
      <c r="D106" s="18"/>
      <c r="E106" s="18" t="s">
        <v>214</v>
      </c>
      <c r="F106" s="19">
        <f>+F107</f>
        <v>130000</v>
      </c>
      <c r="G106" s="19">
        <f>+G107</f>
        <v>130000</v>
      </c>
      <c r="H106" s="20">
        <f t="shared" si="1"/>
        <v>100</v>
      </c>
    </row>
    <row r="107" spans="1:8" s="10" customFormat="1" ht="19.5">
      <c r="B107" s="7"/>
      <c r="C107" s="7"/>
      <c r="D107" s="7" t="s">
        <v>216</v>
      </c>
      <c r="E107" s="7" t="s">
        <v>217</v>
      </c>
      <c r="F107" s="8">
        <v>130000</v>
      </c>
      <c r="G107" s="8">
        <v>130000</v>
      </c>
      <c r="H107" s="9">
        <f t="shared" si="1"/>
        <v>100</v>
      </c>
    </row>
    <row r="108" spans="1:8" s="17" customFormat="1" ht="18">
      <c r="A108" s="18" t="s">
        <v>215</v>
      </c>
      <c r="B108" s="18"/>
      <c r="C108" s="18" t="s">
        <v>218</v>
      </c>
      <c r="D108" s="18"/>
      <c r="E108" s="18" t="s">
        <v>219</v>
      </c>
      <c r="F108" s="19">
        <f>+F109</f>
        <v>225000</v>
      </c>
      <c r="G108" s="19">
        <f>+G109</f>
        <v>225000</v>
      </c>
      <c r="H108" s="20">
        <f t="shared" si="1"/>
        <v>100</v>
      </c>
    </row>
    <row r="109" spans="1:8" s="10" customFormat="1" ht="19.5">
      <c r="B109" s="7"/>
      <c r="C109" s="7"/>
      <c r="D109" s="7" t="s">
        <v>221</v>
      </c>
      <c r="E109" s="7" t="s">
        <v>222</v>
      </c>
      <c r="F109" s="8">
        <v>225000</v>
      </c>
      <c r="G109" s="8">
        <v>225000</v>
      </c>
      <c r="H109" s="9">
        <f t="shared" si="1"/>
        <v>100</v>
      </c>
    </row>
    <row r="110" spans="1:8" s="17" customFormat="1" ht="18">
      <c r="A110" s="18" t="s">
        <v>220</v>
      </c>
      <c r="B110" s="18"/>
      <c r="C110" s="18" t="s">
        <v>223</v>
      </c>
      <c r="D110" s="18"/>
      <c r="E110" s="18" t="s">
        <v>224</v>
      </c>
      <c r="F110" s="19">
        <f>+F111</f>
        <v>11000</v>
      </c>
      <c r="G110" s="19">
        <f>+G111</f>
        <v>11000</v>
      </c>
      <c r="H110" s="20">
        <f t="shared" si="1"/>
        <v>100</v>
      </c>
    </row>
    <row r="111" spans="1:8" s="10" customFormat="1" ht="19.5">
      <c r="B111" s="7"/>
      <c r="C111" s="7"/>
      <c r="D111" s="7" t="s">
        <v>226</v>
      </c>
      <c r="E111" s="7" t="s">
        <v>227</v>
      </c>
      <c r="F111" s="8">
        <v>11000</v>
      </c>
      <c r="G111" s="8">
        <v>11000</v>
      </c>
      <c r="H111" s="9">
        <f t="shared" si="1"/>
        <v>100</v>
      </c>
    </row>
    <row r="112" spans="1:8" s="17" customFormat="1" ht="18">
      <c r="A112" s="18" t="s">
        <v>225</v>
      </c>
      <c r="B112" s="18"/>
      <c r="C112" s="18" t="s">
        <v>228</v>
      </c>
      <c r="D112" s="18"/>
      <c r="E112" s="18" t="s">
        <v>229</v>
      </c>
      <c r="F112" s="19">
        <f>+F113</f>
        <v>183000</v>
      </c>
      <c r="G112" s="19">
        <f>+G113</f>
        <v>183000</v>
      </c>
      <c r="H112" s="20">
        <f t="shared" si="1"/>
        <v>100</v>
      </c>
    </row>
    <row r="113" spans="1:8" s="10" customFormat="1" ht="19.5">
      <c r="B113" s="7"/>
      <c r="C113" s="7"/>
      <c r="D113" s="7" t="s">
        <v>216</v>
      </c>
      <c r="E113" s="7" t="s">
        <v>217</v>
      </c>
      <c r="F113" s="8">
        <v>183000</v>
      </c>
      <c r="G113" s="8">
        <v>183000</v>
      </c>
      <c r="H113" s="9">
        <f t="shared" si="1"/>
        <v>100</v>
      </c>
    </row>
    <row r="114" spans="1:8" s="17" customFormat="1" ht="18">
      <c r="A114" s="18" t="s">
        <v>230</v>
      </c>
      <c r="B114" s="18"/>
      <c r="C114" s="18" t="s">
        <v>231</v>
      </c>
      <c r="D114" s="18"/>
      <c r="E114" s="18" t="s">
        <v>232</v>
      </c>
      <c r="F114" s="19">
        <f>+F115</f>
        <v>199500</v>
      </c>
      <c r="G114" s="19">
        <f>+G115</f>
        <v>199500</v>
      </c>
      <c r="H114" s="20">
        <f t="shared" si="1"/>
        <v>100</v>
      </c>
    </row>
    <row r="115" spans="1:8" s="10" customFormat="1" ht="19.5">
      <c r="B115" s="7"/>
      <c r="C115" s="7"/>
      <c r="D115" s="7" t="s">
        <v>226</v>
      </c>
      <c r="E115" s="7" t="s">
        <v>227</v>
      </c>
      <c r="F115" s="8">
        <v>199500</v>
      </c>
      <c r="G115" s="8">
        <v>199500</v>
      </c>
      <c r="H115" s="9">
        <f t="shared" si="1"/>
        <v>100</v>
      </c>
    </row>
    <row r="116" spans="1:8" s="17" customFormat="1" ht="18">
      <c r="A116" s="18" t="s">
        <v>233</v>
      </c>
      <c r="B116" s="18"/>
      <c r="C116" s="18" t="s">
        <v>234</v>
      </c>
      <c r="D116" s="18"/>
      <c r="E116" s="18" t="s">
        <v>235</v>
      </c>
      <c r="F116" s="19">
        <f>+F117</f>
        <v>158000</v>
      </c>
      <c r="G116" s="19">
        <f>+G117</f>
        <v>158000</v>
      </c>
      <c r="H116" s="20">
        <f t="shared" si="1"/>
        <v>100</v>
      </c>
    </row>
    <row r="117" spans="1:8" s="10" customFormat="1" ht="19.5">
      <c r="B117" s="7"/>
      <c r="C117" s="7"/>
      <c r="D117" s="7" t="s">
        <v>226</v>
      </c>
      <c r="E117" s="7" t="s">
        <v>227</v>
      </c>
      <c r="F117" s="8">
        <v>158000</v>
      </c>
      <c r="G117" s="8">
        <v>158000</v>
      </c>
      <c r="H117" s="9">
        <f t="shared" si="1"/>
        <v>100</v>
      </c>
    </row>
    <row r="118" spans="1:8" s="17" customFormat="1" ht="18">
      <c r="A118" s="18" t="s">
        <v>236</v>
      </c>
      <c r="B118" s="18"/>
      <c r="C118" s="18" t="s">
        <v>237</v>
      </c>
      <c r="D118" s="18"/>
      <c r="E118" s="18" t="s">
        <v>238</v>
      </c>
      <c r="F118" s="19">
        <f>+F119</f>
        <v>2902000</v>
      </c>
      <c r="G118" s="19">
        <f>+G119</f>
        <v>1005444</v>
      </c>
      <c r="H118" s="20">
        <f t="shared" si="1"/>
        <v>34.646588559614059</v>
      </c>
    </row>
    <row r="119" spans="1:8" s="10" customFormat="1" ht="19.5">
      <c r="B119" s="7"/>
      <c r="C119" s="7"/>
      <c r="D119" s="7" t="s">
        <v>240</v>
      </c>
      <c r="E119" s="7" t="s">
        <v>241</v>
      </c>
      <c r="F119" s="8">
        <v>2902000</v>
      </c>
      <c r="G119" s="8">
        <v>1005444</v>
      </c>
      <c r="H119" s="9">
        <f t="shared" si="1"/>
        <v>34.646588559614059</v>
      </c>
    </row>
    <row r="120" spans="1:8" s="17" customFormat="1" ht="18">
      <c r="A120" s="18" t="s">
        <v>239</v>
      </c>
      <c r="B120" s="18"/>
      <c r="C120" s="18" t="s">
        <v>242</v>
      </c>
      <c r="D120" s="18"/>
      <c r="E120" s="18" t="s">
        <v>243</v>
      </c>
      <c r="F120" s="19">
        <f>+F121</f>
        <v>50000</v>
      </c>
      <c r="G120" s="19">
        <f>+G121</f>
        <v>60000</v>
      </c>
      <c r="H120" s="20">
        <f t="shared" si="1"/>
        <v>120</v>
      </c>
    </row>
    <row r="121" spans="1:8" s="10" customFormat="1" ht="19.5">
      <c r="B121" s="7"/>
      <c r="C121" s="7"/>
      <c r="D121" s="7" t="s">
        <v>245</v>
      </c>
      <c r="E121" s="7" t="s">
        <v>246</v>
      </c>
      <c r="F121" s="8">
        <v>50000</v>
      </c>
      <c r="G121" s="8">
        <v>60000</v>
      </c>
      <c r="H121" s="9">
        <f t="shared" si="1"/>
        <v>120</v>
      </c>
    </row>
    <row r="122" spans="1:8" s="17" customFormat="1" ht="18">
      <c r="A122" s="18" t="s">
        <v>244</v>
      </c>
      <c r="B122" s="18"/>
      <c r="C122" s="18" t="s">
        <v>247</v>
      </c>
      <c r="D122" s="18"/>
      <c r="E122" s="18" t="s">
        <v>248</v>
      </c>
      <c r="F122" s="19">
        <f>+F123</f>
        <v>14500</v>
      </c>
      <c r="G122" s="19">
        <f>+G123</f>
        <v>14500</v>
      </c>
      <c r="H122" s="20">
        <f t="shared" si="1"/>
        <v>100</v>
      </c>
    </row>
    <row r="123" spans="1:8" s="10" customFormat="1" ht="19.5">
      <c r="B123" s="7"/>
      <c r="C123" s="7"/>
      <c r="D123" s="7" t="s">
        <v>250</v>
      </c>
      <c r="E123" s="7" t="s">
        <v>251</v>
      </c>
      <c r="F123" s="8">
        <v>14500</v>
      </c>
      <c r="G123" s="8">
        <v>14500</v>
      </c>
      <c r="H123" s="9">
        <f t="shared" si="1"/>
        <v>100</v>
      </c>
    </row>
    <row r="124" spans="1:8" s="17" customFormat="1" ht="18">
      <c r="A124" s="18" t="s">
        <v>249</v>
      </c>
      <c r="B124" s="18"/>
      <c r="C124" s="18" t="s">
        <v>254</v>
      </c>
      <c r="D124" s="18"/>
      <c r="E124" s="18" t="s">
        <v>253</v>
      </c>
      <c r="F124" s="19">
        <f>+F125+F126+F127+F128+F129</f>
        <v>98000</v>
      </c>
      <c r="G124" s="19">
        <f>+G125+G126+G127+G128+G129</f>
        <v>98000</v>
      </c>
      <c r="H124" s="20">
        <f t="shared" si="1"/>
        <v>100</v>
      </c>
    </row>
    <row r="125" spans="1:8" s="10" customFormat="1" ht="19.5">
      <c r="B125" s="7"/>
      <c r="C125" s="7"/>
      <c r="D125" s="7" t="s">
        <v>245</v>
      </c>
      <c r="E125" s="7" t="s">
        <v>246</v>
      </c>
      <c r="F125" s="8">
        <v>1000</v>
      </c>
      <c r="G125" s="8">
        <v>1000</v>
      </c>
      <c r="H125" s="9">
        <f t="shared" si="1"/>
        <v>100</v>
      </c>
    </row>
    <row r="126" spans="1:8" s="10" customFormat="1" ht="19.5">
      <c r="B126" s="7"/>
      <c r="C126" s="7"/>
      <c r="D126" s="7" t="s">
        <v>258</v>
      </c>
      <c r="E126" s="7" t="s">
        <v>259</v>
      </c>
      <c r="F126" s="8">
        <v>3000</v>
      </c>
      <c r="G126" s="8">
        <v>3000</v>
      </c>
      <c r="H126" s="9">
        <f t="shared" si="1"/>
        <v>100</v>
      </c>
    </row>
    <row r="127" spans="1:8" s="10" customFormat="1" ht="19.5">
      <c r="B127" s="7"/>
      <c r="C127" s="7"/>
      <c r="D127" s="7" t="s">
        <v>260</v>
      </c>
      <c r="E127" s="7" t="s">
        <v>261</v>
      </c>
      <c r="F127" s="8">
        <v>1000</v>
      </c>
      <c r="G127" s="8">
        <v>1000</v>
      </c>
      <c r="H127" s="9">
        <f t="shared" si="1"/>
        <v>100</v>
      </c>
    </row>
    <row r="128" spans="1:8" s="10" customFormat="1" ht="19.5">
      <c r="B128" s="7"/>
      <c r="C128" s="7"/>
      <c r="D128" s="7" t="s">
        <v>252</v>
      </c>
      <c r="E128" s="7" t="s">
        <v>253</v>
      </c>
      <c r="F128" s="8">
        <v>20000</v>
      </c>
      <c r="G128" s="8">
        <v>20000</v>
      </c>
      <c r="H128" s="9">
        <f t="shared" si="1"/>
        <v>100</v>
      </c>
    </row>
    <row r="129" spans="1:8" s="10" customFormat="1" ht="19.5">
      <c r="B129" s="7"/>
      <c r="C129" s="7"/>
      <c r="D129" s="7" t="s">
        <v>262</v>
      </c>
      <c r="E129" s="7" t="s">
        <v>263</v>
      </c>
      <c r="F129" s="8">
        <v>73000</v>
      </c>
      <c r="G129" s="8">
        <v>73000</v>
      </c>
      <c r="H129" s="9">
        <f t="shared" si="1"/>
        <v>100</v>
      </c>
    </row>
    <row r="130" spans="1:8" s="17" customFormat="1" ht="18">
      <c r="A130" s="18" t="s">
        <v>255</v>
      </c>
      <c r="B130" s="18"/>
      <c r="C130" s="18" t="s">
        <v>264</v>
      </c>
      <c r="D130" s="18"/>
      <c r="E130" s="18" t="s">
        <v>265</v>
      </c>
      <c r="F130" s="19">
        <f>+F131</f>
        <v>0</v>
      </c>
      <c r="G130" s="19">
        <f>+G131</f>
        <v>450000</v>
      </c>
      <c r="H130" s="20" t="str">
        <f t="shared" si="1"/>
        <v>**.**</v>
      </c>
    </row>
    <row r="131" spans="1:8" s="10" customFormat="1" ht="19.5">
      <c r="B131" s="7"/>
      <c r="C131" s="7"/>
      <c r="D131" s="7" t="s">
        <v>240</v>
      </c>
      <c r="E131" s="7" t="s">
        <v>241</v>
      </c>
      <c r="F131" s="8">
        <v>0</v>
      </c>
      <c r="G131" s="8">
        <v>450000</v>
      </c>
      <c r="H131" s="9" t="str">
        <f t="shared" ref="H131:H194" si="2">IF(F131&lt;&gt;0,G131/F131*100,"**.**")</f>
        <v>**.**</v>
      </c>
    </row>
    <row r="132" spans="1:8" s="17" customFormat="1" ht="18">
      <c r="A132" s="18" t="s">
        <v>266</v>
      </c>
      <c r="B132" s="18"/>
      <c r="C132" s="18" t="s">
        <v>267</v>
      </c>
      <c r="D132" s="18"/>
      <c r="E132" s="18" t="s">
        <v>268</v>
      </c>
      <c r="F132" s="19">
        <f>+F133</f>
        <v>150000</v>
      </c>
      <c r="G132" s="19">
        <f>+G133</f>
        <v>390000</v>
      </c>
      <c r="H132" s="20">
        <f t="shared" si="2"/>
        <v>260</v>
      </c>
    </row>
    <row r="133" spans="1:8" s="10" customFormat="1" ht="19.5">
      <c r="B133" s="7"/>
      <c r="C133" s="7"/>
      <c r="D133" s="7" t="s">
        <v>240</v>
      </c>
      <c r="E133" s="7" t="s">
        <v>241</v>
      </c>
      <c r="F133" s="8">
        <v>150000</v>
      </c>
      <c r="G133" s="8">
        <v>390000</v>
      </c>
      <c r="H133" s="9">
        <f t="shared" si="2"/>
        <v>260</v>
      </c>
    </row>
    <row r="134" spans="1:8" s="17" customFormat="1" ht="18">
      <c r="A134" s="18" t="s">
        <v>269</v>
      </c>
      <c r="B134" s="18"/>
      <c r="C134" s="18" t="s">
        <v>270</v>
      </c>
      <c r="D134" s="18"/>
      <c r="E134" s="18" t="s">
        <v>271</v>
      </c>
      <c r="F134" s="19">
        <f>+F135</f>
        <v>100000</v>
      </c>
      <c r="G134" s="19">
        <f>+G135</f>
        <v>0</v>
      </c>
      <c r="H134" s="20">
        <f t="shared" si="2"/>
        <v>0</v>
      </c>
    </row>
    <row r="135" spans="1:8" s="10" customFormat="1" ht="19.5">
      <c r="B135" s="7"/>
      <c r="C135" s="7"/>
      <c r="D135" s="7" t="s">
        <v>240</v>
      </c>
      <c r="E135" s="7" t="s">
        <v>241</v>
      </c>
      <c r="F135" s="8">
        <v>100000</v>
      </c>
      <c r="G135" s="8">
        <v>0</v>
      </c>
      <c r="H135" s="9">
        <f t="shared" si="2"/>
        <v>0</v>
      </c>
    </row>
    <row r="136" spans="1:8" s="17" customFormat="1" ht="18">
      <c r="A136" s="18" t="s">
        <v>272</v>
      </c>
      <c r="B136" s="18"/>
      <c r="C136" s="18" t="s">
        <v>273</v>
      </c>
      <c r="D136" s="18"/>
      <c r="E136" s="18" t="s">
        <v>274</v>
      </c>
      <c r="F136" s="19">
        <f>+F137</f>
        <v>100000</v>
      </c>
      <c r="G136" s="19">
        <f>+G137</f>
        <v>45000</v>
      </c>
      <c r="H136" s="20">
        <f t="shared" si="2"/>
        <v>45</v>
      </c>
    </row>
    <row r="137" spans="1:8" s="10" customFormat="1" ht="19.5">
      <c r="B137" s="7"/>
      <c r="C137" s="7"/>
      <c r="D137" s="7" t="s">
        <v>240</v>
      </c>
      <c r="E137" s="7" t="s">
        <v>241</v>
      </c>
      <c r="F137" s="8">
        <v>100000</v>
      </c>
      <c r="G137" s="8">
        <v>45000</v>
      </c>
      <c r="H137" s="9">
        <f t="shared" si="2"/>
        <v>45</v>
      </c>
    </row>
    <row r="138" spans="1:8" s="17" customFormat="1" ht="18">
      <c r="A138" s="18" t="s">
        <v>275</v>
      </c>
      <c r="B138" s="18"/>
      <c r="C138" s="18" t="s">
        <v>276</v>
      </c>
      <c r="D138" s="18"/>
      <c r="E138" s="18" t="s">
        <v>277</v>
      </c>
      <c r="F138" s="19">
        <f>+F139</f>
        <v>1000</v>
      </c>
      <c r="G138" s="19">
        <f>+G139</f>
        <v>0</v>
      </c>
      <c r="H138" s="20">
        <f t="shared" si="2"/>
        <v>0</v>
      </c>
    </row>
    <row r="139" spans="1:8" s="10" customFormat="1" ht="19.5">
      <c r="B139" s="7"/>
      <c r="C139" s="7"/>
      <c r="D139" s="7" t="s">
        <v>240</v>
      </c>
      <c r="E139" s="7" t="s">
        <v>241</v>
      </c>
      <c r="F139" s="8">
        <v>1000</v>
      </c>
      <c r="G139" s="8">
        <v>0</v>
      </c>
      <c r="H139" s="9">
        <f t="shared" si="2"/>
        <v>0</v>
      </c>
    </row>
    <row r="140" spans="1:8" s="17" customFormat="1" ht="18">
      <c r="A140" s="18" t="s">
        <v>278</v>
      </c>
      <c r="B140" s="18"/>
      <c r="C140" s="18" t="s">
        <v>279</v>
      </c>
      <c r="D140" s="18"/>
      <c r="E140" s="18" t="s">
        <v>280</v>
      </c>
      <c r="F140" s="19">
        <f>+F141</f>
        <v>150000</v>
      </c>
      <c r="G140" s="19">
        <f>+G141</f>
        <v>0</v>
      </c>
      <c r="H140" s="20">
        <f t="shared" si="2"/>
        <v>0</v>
      </c>
    </row>
    <row r="141" spans="1:8" s="10" customFormat="1" ht="19.5">
      <c r="B141" s="7"/>
      <c r="C141" s="7"/>
      <c r="D141" s="7" t="s">
        <v>240</v>
      </c>
      <c r="E141" s="7" t="s">
        <v>241</v>
      </c>
      <c r="F141" s="8">
        <v>150000</v>
      </c>
      <c r="G141" s="8">
        <v>0</v>
      </c>
      <c r="H141" s="9">
        <f t="shared" si="2"/>
        <v>0</v>
      </c>
    </row>
    <row r="142" spans="1:8" s="17" customFormat="1" ht="18">
      <c r="A142" s="18" t="s">
        <v>281</v>
      </c>
      <c r="B142" s="18"/>
      <c r="C142" s="18" t="s">
        <v>282</v>
      </c>
      <c r="D142" s="18"/>
      <c r="E142" s="18" t="s">
        <v>283</v>
      </c>
      <c r="F142" s="19">
        <f>+F143</f>
        <v>20000</v>
      </c>
      <c r="G142" s="19">
        <f>+G143</f>
        <v>1000</v>
      </c>
      <c r="H142" s="20">
        <f t="shared" si="2"/>
        <v>5</v>
      </c>
    </row>
    <row r="143" spans="1:8" s="10" customFormat="1" ht="19.5">
      <c r="B143" s="7"/>
      <c r="C143" s="7"/>
      <c r="D143" s="7" t="s">
        <v>240</v>
      </c>
      <c r="E143" s="7" t="s">
        <v>241</v>
      </c>
      <c r="F143" s="8">
        <v>20000</v>
      </c>
      <c r="G143" s="8">
        <v>1000</v>
      </c>
      <c r="H143" s="9">
        <f t="shared" si="2"/>
        <v>5</v>
      </c>
    </row>
    <row r="144" spans="1:8" s="17" customFormat="1" ht="18">
      <c r="A144" s="18" t="s">
        <v>284</v>
      </c>
      <c r="B144" s="18"/>
      <c r="C144" s="18" t="s">
        <v>285</v>
      </c>
      <c r="D144" s="18"/>
      <c r="E144" s="18" t="s">
        <v>286</v>
      </c>
      <c r="F144" s="19">
        <f>+F145</f>
        <v>80000</v>
      </c>
      <c r="G144" s="19">
        <f>+G145</f>
        <v>0</v>
      </c>
      <c r="H144" s="20">
        <f t="shared" si="2"/>
        <v>0</v>
      </c>
    </row>
    <row r="145" spans="1:8" s="10" customFormat="1" ht="19.5">
      <c r="B145" s="7"/>
      <c r="C145" s="7"/>
      <c r="D145" s="7" t="s">
        <v>240</v>
      </c>
      <c r="E145" s="7" t="s">
        <v>241</v>
      </c>
      <c r="F145" s="8">
        <v>80000</v>
      </c>
      <c r="G145" s="8">
        <v>0</v>
      </c>
      <c r="H145" s="9">
        <f t="shared" si="2"/>
        <v>0</v>
      </c>
    </row>
    <row r="146" spans="1:8" s="17" customFormat="1" ht="18">
      <c r="A146" s="18" t="s">
        <v>287</v>
      </c>
      <c r="B146" s="18"/>
      <c r="C146" s="18" t="s">
        <v>288</v>
      </c>
      <c r="D146" s="18"/>
      <c r="E146" s="18" t="s">
        <v>289</v>
      </c>
      <c r="F146" s="19">
        <f>+F147</f>
        <v>200000</v>
      </c>
      <c r="G146" s="19">
        <f>+G147</f>
        <v>100</v>
      </c>
      <c r="H146" s="20">
        <f t="shared" si="2"/>
        <v>0.05</v>
      </c>
    </row>
    <row r="147" spans="1:8" s="10" customFormat="1" ht="19.5">
      <c r="B147" s="7"/>
      <c r="C147" s="7"/>
      <c r="D147" s="7" t="s">
        <v>240</v>
      </c>
      <c r="E147" s="7" t="s">
        <v>241</v>
      </c>
      <c r="F147" s="8">
        <v>200000</v>
      </c>
      <c r="G147" s="8">
        <v>100</v>
      </c>
      <c r="H147" s="9">
        <f t="shared" si="2"/>
        <v>0.05</v>
      </c>
    </row>
    <row r="148" spans="1:8" s="17" customFormat="1" ht="18">
      <c r="A148" s="18" t="s">
        <v>290</v>
      </c>
      <c r="B148" s="18"/>
      <c r="C148" s="18" t="s">
        <v>291</v>
      </c>
      <c r="D148" s="18"/>
      <c r="E148" s="18" t="s">
        <v>292</v>
      </c>
      <c r="F148" s="19">
        <f>+F149</f>
        <v>1000</v>
      </c>
      <c r="G148" s="19">
        <f>+G149</f>
        <v>0</v>
      </c>
      <c r="H148" s="20">
        <f t="shared" si="2"/>
        <v>0</v>
      </c>
    </row>
    <row r="149" spans="1:8" s="10" customFormat="1" ht="19.5">
      <c r="B149" s="7"/>
      <c r="C149" s="7"/>
      <c r="D149" s="7" t="s">
        <v>240</v>
      </c>
      <c r="E149" s="7" t="s">
        <v>241</v>
      </c>
      <c r="F149" s="8">
        <v>1000</v>
      </c>
      <c r="G149" s="8">
        <v>0</v>
      </c>
      <c r="H149" s="9">
        <f t="shared" si="2"/>
        <v>0</v>
      </c>
    </row>
    <row r="150" spans="1:8" s="17" customFormat="1" ht="18">
      <c r="A150" s="18" t="s">
        <v>293</v>
      </c>
      <c r="B150" s="18"/>
      <c r="C150" s="18" t="s">
        <v>294</v>
      </c>
      <c r="D150" s="18"/>
      <c r="E150" s="18" t="s">
        <v>295</v>
      </c>
      <c r="F150" s="19">
        <f>+F151</f>
        <v>1000</v>
      </c>
      <c r="G150" s="19">
        <f>+G151</f>
        <v>0</v>
      </c>
      <c r="H150" s="20">
        <f t="shared" si="2"/>
        <v>0</v>
      </c>
    </row>
    <row r="151" spans="1:8" s="10" customFormat="1" ht="19.5">
      <c r="B151" s="7"/>
      <c r="C151" s="7"/>
      <c r="D151" s="7" t="s">
        <v>240</v>
      </c>
      <c r="E151" s="7" t="s">
        <v>241</v>
      </c>
      <c r="F151" s="8">
        <v>1000</v>
      </c>
      <c r="G151" s="8">
        <v>0</v>
      </c>
      <c r="H151" s="9">
        <f t="shared" si="2"/>
        <v>0</v>
      </c>
    </row>
    <row r="152" spans="1:8" s="17" customFormat="1" ht="18">
      <c r="A152" s="18" t="s">
        <v>296</v>
      </c>
      <c r="B152" s="18"/>
      <c r="C152" s="18" t="s">
        <v>297</v>
      </c>
      <c r="D152" s="18"/>
      <c r="E152" s="18" t="s">
        <v>298</v>
      </c>
      <c r="F152" s="19">
        <f>+F153</f>
        <v>338000</v>
      </c>
      <c r="G152" s="19">
        <f>+G153</f>
        <v>100000</v>
      </c>
      <c r="H152" s="20">
        <f t="shared" si="2"/>
        <v>29.585798816568047</v>
      </c>
    </row>
    <row r="153" spans="1:8" s="10" customFormat="1" ht="19.5">
      <c r="B153" s="7"/>
      <c r="C153" s="7"/>
      <c r="D153" s="7" t="s">
        <v>240</v>
      </c>
      <c r="E153" s="7" t="s">
        <v>241</v>
      </c>
      <c r="F153" s="8">
        <v>338000</v>
      </c>
      <c r="G153" s="8">
        <v>100000</v>
      </c>
      <c r="H153" s="9">
        <f t="shared" si="2"/>
        <v>29.585798816568047</v>
      </c>
    </row>
    <row r="154" spans="1:8" s="17" customFormat="1" ht="18">
      <c r="A154" s="18" t="s">
        <v>299</v>
      </c>
      <c r="B154" s="18"/>
      <c r="C154" s="18" t="s">
        <v>300</v>
      </c>
      <c r="D154" s="18"/>
      <c r="E154" s="18" t="s">
        <v>301</v>
      </c>
      <c r="F154" s="19">
        <f>+F155</f>
        <v>2906800</v>
      </c>
      <c r="G154" s="19">
        <f>+G155</f>
        <v>0</v>
      </c>
      <c r="H154" s="20">
        <f t="shared" si="2"/>
        <v>0</v>
      </c>
    </row>
    <row r="155" spans="1:8" s="10" customFormat="1" ht="19.5">
      <c r="B155" s="7"/>
      <c r="C155" s="7"/>
      <c r="D155" s="7" t="s">
        <v>240</v>
      </c>
      <c r="E155" s="7" t="s">
        <v>241</v>
      </c>
      <c r="F155" s="8">
        <v>2906800</v>
      </c>
      <c r="G155" s="8">
        <v>0</v>
      </c>
      <c r="H155" s="9">
        <f t="shared" si="2"/>
        <v>0</v>
      </c>
    </row>
    <row r="156" spans="1:8" s="17" customFormat="1" ht="18">
      <c r="A156" s="18" t="s">
        <v>302</v>
      </c>
      <c r="B156" s="18"/>
      <c r="C156" s="18" t="s">
        <v>303</v>
      </c>
      <c r="D156" s="18"/>
      <c r="E156" s="18" t="s">
        <v>304</v>
      </c>
      <c r="F156" s="19">
        <f>+F157</f>
        <v>50000</v>
      </c>
      <c r="G156" s="19">
        <f>+G157</f>
        <v>0</v>
      </c>
      <c r="H156" s="20">
        <f t="shared" si="2"/>
        <v>0</v>
      </c>
    </row>
    <row r="157" spans="1:8" s="10" customFormat="1" ht="19.5">
      <c r="B157" s="7"/>
      <c r="C157" s="7"/>
      <c r="D157" s="7" t="s">
        <v>240</v>
      </c>
      <c r="E157" s="7" t="s">
        <v>241</v>
      </c>
      <c r="F157" s="8">
        <v>50000</v>
      </c>
      <c r="G157" s="8">
        <v>0</v>
      </c>
      <c r="H157" s="9">
        <f t="shared" si="2"/>
        <v>0</v>
      </c>
    </row>
    <row r="158" spans="1:8" s="10" customFormat="1" ht="19.5">
      <c r="A158" s="7" t="s">
        <v>305</v>
      </c>
      <c r="B158" s="7"/>
      <c r="C158" s="7" t="s">
        <v>306</v>
      </c>
      <c r="D158" s="7"/>
      <c r="E158" s="7" t="s">
        <v>307</v>
      </c>
      <c r="F158" s="8">
        <f>+F159+F161+F163</f>
        <v>1057000</v>
      </c>
      <c r="G158" s="8">
        <f>+G159+G161+G163</f>
        <v>1454325.98</v>
      </c>
      <c r="H158" s="9">
        <f t="shared" si="2"/>
        <v>137.58996972563858</v>
      </c>
    </row>
    <row r="159" spans="1:8" s="17" customFormat="1" ht="18">
      <c r="A159" s="18" t="s">
        <v>308</v>
      </c>
      <c r="B159" s="18"/>
      <c r="C159" s="18" t="s">
        <v>309</v>
      </c>
      <c r="D159" s="18"/>
      <c r="E159" s="18" t="s">
        <v>310</v>
      </c>
      <c r="F159" s="19">
        <f>+F160</f>
        <v>37000</v>
      </c>
      <c r="G159" s="19">
        <f>+G160</f>
        <v>37000</v>
      </c>
      <c r="H159" s="20">
        <f t="shared" si="2"/>
        <v>100</v>
      </c>
    </row>
    <row r="160" spans="1:8" s="10" customFormat="1" ht="19.5">
      <c r="B160" s="7"/>
      <c r="C160" s="7"/>
      <c r="D160" s="7" t="s">
        <v>312</v>
      </c>
      <c r="E160" s="7" t="s">
        <v>313</v>
      </c>
      <c r="F160" s="8">
        <v>37000</v>
      </c>
      <c r="G160" s="8">
        <v>37000</v>
      </c>
      <c r="H160" s="9">
        <f t="shared" si="2"/>
        <v>100</v>
      </c>
    </row>
    <row r="161" spans="1:8" s="17" customFormat="1" ht="18">
      <c r="A161" s="18" t="s">
        <v>311</v>
      </c>
      <c r="B161" s="18"/>
      <c r="C161" s="18" t="s">
        <v>314</v>
      </c>
      <c r="D161" s="18"/>
      <c r="E161" s="18" t="s">
        <v>315</v>
      </c>
      <c r="F161" s="19">
        <f>+F162</f>
        <v>740000</v>
      </c>
      <c r="G161" s="19">
        <f>+G162</f>
        <v>1137325.98</v>
      </c>
      <c r="H161" s="20">
        <f t="shared" si="2"/>
        <v>153.6927</v>
      </c>
    </row>
    <row r="162" spans="1:8" s="10" customFormat="1" ht="19.5">
      <c r="B162" s="7"/>
      <c r="C162" s="7"/>
      <c r="D162" s="7" t="s">
        <v>317</v>
      </c>
      <c r="E162" s="7" t="s">
        <v>318</v>
      </c>
      <c r="F162" s="8">
        <v>740000</v>
      </c>
      <c r="G162" s="8">
        <v>1137325.98</v>
      </c>
      <c r="H162" s="9">
        <f t="shared" si="2"/>
        <v>153.6927</v>
      </c>
    </row>
    <row r="163" spans="1:8" s="17" customFormat="1" ht="18">
      <c r="A163" s="18" t="s">
        <v>316</v>
      </c>
      <c r="B163" s="18"/>
      <c r="C163" s="18" t="s">
        <v>319</v>
      </c>
      <c r="D163" s="18"/>
      <c r="E163" s="18" t="s">
        <v>320</v>
      </c>
      <c r="F163" s="19">
        <f>+F164</f>
        <v>280000</v>
      </c>
      <c r="G163" s="19">
        <f>+G164</f>
        <v>280000</v>
      </c>
      <c r="H163" s="20">
        <f t="shared" si="2"/>
        <v>100</v>
      </c>
    </row>
    <row r="164" spans="1:8" s="10" customFormat="1" ht="19.5">
      <c r="B164" s="7"/>
      <c r="C164" s="7"/>
      <c r="D164" s="7" t="s">
        <v>312</v>
      </c>
      <c r="E164" s="7" t="s">
        <v>313</v>
      </c>
      <c r="F164" s="8">
        <v>280000</v>
      </c>
      <c r="G164" s="8">
        <v>280000</v>
      </c>
      <c r="H164" s="9">
        <f t="shared" si="2"/>
        <v>100</v>
      </c>
    </row>
    <row r="165" spans="1:8" s="10" customFormat="1" ht="19.5">
      <c r="A165" s="7" t="s">
        <v>321</v>
      </c>
      <c r="B165" s="7"/>
      <c r="C165" s="7" t="s">
        <v>322</v>
      </c>
      <c r="D165" s="7"/>
      <c r="E165" s="7" t="s">
        <v>323</v>
      </c>
      <c r="F165" s="8">
        <f>+F166</f>
        <v>111886.25</v>
      </c>
      <c r="G165" s="8">
        <f>+G166</f>
        <v>111886.25</v>
      </c>
      <c r="H165" s="9">
        <f t="shared" si="2"/>
        <v>100</v>
      </c>
    </row>
    <row r="166" spans="1:8" s="17" customFormat="1" ht="18">
      <c r="A166" s="18" t="s">
        <v>324</v>
      </c>
      <c r="B166" s="18"/>
      <c r="C166" s="18" t="s">
        <v>325</v>
      </c>
      <c r="D166" s="18"/>
      <c r="E166" s="18" t="s">
        <v>326</v>
      </c>
      <c r="F166" s="19">
        <f>+F167</f>
        <v>111886.25</v>
      </c>
      <c r="G166" s="19">
        <f>+G167</f>
        <v>111886.25</v>
      </c>
      <c r="H166" s="20">
        <f t="shared" si="2"/>
        <v>100</v>
      </c>
    </row>
    <row r="167" spans="1:8" s="10" customFormat="1" ht="19.5">
      <c r="B167" s="7"/>
      <c r="C167" s="7"/>
      <c r="D167" s="7" t="s">
        <v>262</v>
      </c>
      <c r="E167" s="7" t="s">
        <v>263</v>
      </c>
      <c r="F167" s="8">
        <v>111886.25</v>
      </c>
      <c r="G167" s="8">
        <v>111886.25</v>
      </c>
      <c r="H167" s="9">
        <f t="shared" si="2"/>
        <v>100</v>
      </c>
    </row>
    <row r="168" spans="1:8" s="10" customFormat="1" ht="19.5">
      <c r="A168" s="7" t="s">
        <v>327</v>
      </c>
      <c r="B168" s="7"/>
      <c r="C168" s="7" t="s">
        <v>328</v>
      </c>
      <c r="D168" s="7"/>
      <c r="E168" s="7" t="s">
        <v>329</v>
      </c>
      <c r="F168" s="8">
        <f>+F169</f>
        <v>40000</v>
      </c>
      <c r="G168" s="8">
        <f>+G169</f>
        <v>40000</v>
      </c>
      <c r="H168" s="9">
        <f t="shared" si="2"/>
        <v>100</v>
      </c>
    </row>
    <row r="169" spans="1:8" s="17" customFormat="1" ht="18">
      <c r="A169" s="18" t="s">
        <v>330</v>
      </c>
      <c r="B169" s="18"/>
      <c r="C169" s="18" t="s">
        <v>331</v>
      </c>
      <c r="D169" s="18"/>
      <c r="E169" s="18" t="s">
        <v>332</v>
      </c>
      <c r="F169" s="19">
        <f>+F170</f>
        <v>40000</v>
      </c>
      <c r="G169" s="19">
        <f>+G170</f>
        <v>40000</v>
      </c>
      <c r="H169" s="20">
        <f t="shared" si="2"/>
        <v>100</v>
      </c>
    </row>
    <row r="170" spans="1:8" s="10" customFormat="1" ht="19.5">
      <c r="B170" s="7"/>
      <c r="C170" s="7"/>
      <c r="D170" s="7" t="s">
        <v>262</v>
      </c>
      <c r="E170" s="7" t="s">
        <v>263</v>
      </c>
      <c r="F170" s="8">
        <v>40000</v>
      </c>
      <c r="G170" s="8">
        <v>40000</v>
      </c>
      <c r="H170" s="9">
        <f t="shared" si="2"/>
        <v>100</v>
      </c>
    </row>
    <row r="171" spans="1:8" s="10" customFormat="1" ht="19.5">
      <c r="A171" s="7" t="s">
        <v>333</v>
      </c>
      <c r="B171" s="7"/>
      <c r="C171" s="7" t="s">
        <v>334</v>
      </c>
      <c r="D171" s="7"/>
      <c r="E171" s="7" t="s">
        <v>335</v>
      </c>
      <c r="F171" s="8">
        <f>+F172+F174</f>
        <v>108000</v>
      </c>
      <c r="G171" s="8">
        <f>+G172+G174</f>
        <v>462000</v>
      </c>
      <c r="H171" s="9">
        <f t="shared" si="2"/>
        <v>427.77777777777777</v>
      </c>
    </row>
    <row r="172" spans="1:8" s="17" customFormat="1" ht="18">
      <c r="A172" s="18" t="s">
        <v>336</v>
      </c>
      <c r="B172" s="18"/>
      <c r="C172" s="18" t="s">
        <v>337</v>
      </c>
      <c r="D172" s="18"/>
      <c r="E172" s="18" t="s">
        <v>338</v>
      </c>
      <c r="F172" s="19">
        <f>+F173</f>
        <v>47000</v>
      </c>
      <c r="G172" s="19">
        <f>+G173</f>
        <v>47000</v>
      </c>
      <c r="H172" s="20">
        <f t="shared" si="2"/>
        <v>100</v>
      </c>
    </row>
    <row r="173" spans="1:8" s="10" customFormat="1" ht="19.5">
      <c r="B173" s="7"/>
      <c r="C173" s="7"/>
      <c r="D173" s="7" t="s">
        <v>340</v>
      </c>
      <c r="E173" s="7" t="s">
        <v>341</v>
      </c>
      <c r="F173" s="8">
        <v>47000</v>
      </c>
      <c r="G173" s="8">
        <v>47000</v>
      </c>
      <c r="H173" s="9">
        <f t="shared" si="2"/>
        <v>100</v>
      </c>
    </row>
    <row r="174" spans="1:8" s="17" customFormat="1" ht="18">
      <c r="A174" s="18" t="s">
        <v>339</v>
      </c>
      <c r="B174" s="18"/>
      <c r="C174" s="18" t="s">
        <v>342</v>
      </c>
      <c r="D174" s="18"/>
      <c r="E174" s="18" t="s">
        <v>343</v>
      </c>
      <c r="F174" s="19">
        <f>+F175+F176</f>
        <v>61000</v>
      </c>
      <c r="G174" s="19">
        <f>+G175+G176</f>
        <v>415000</v>
      </c>
      <c r="H174" s="20">
        <f t="shared" si="2"/>
        <v>680.32786885245901</v>
      </c>
    </row>
    <row r="175" spans="1:8" s="10" customFormat="1" ht="19.5">
      <c r="B175" s="7"/>
      <c r="C175" s="7"/>
      <c r="D175" s="7" t="s">
        <v>345</v>
      </c>
      <c r="E175" s="7" t="s">
        <v>346</v>
      </c>
      <c r="F175" s="8">
        <v>58000</v>
      </c>
      <c r="G175" s="8">
        <v>412000</v>
      </c>
      <c r="H175" s="9">
        <f t="shared" si="2"/>
        <v>710.34482758620697</v>
      </c>
    </row>
    <row r="176" spans="1:8" s="10" customFormat="1" ht="19.5">
      <c r="B176" s="7"/>
      <c r="C176" s="7"/>
      <c r="D176" s="7" t="s">
        <v>347</v>
      </c>
      <c r="E176" s="7" t="s">
        <v>348</v>
      </c>
      <c r="F176" s="8">
        <v>3000</v>
      </c>
      <c r="G176" s="8">
        <v>3000</v>
      </c>
      <c r="H176" s="9">
        <f t="shared" si="2"/>
        <v>100</v>
      </c>
    </row>
    <row r="177" spans="1:8" s="10" customFormat="1" ht="19.5">
      <c r="A177" s="7" t="s">
        <v>344</v>
      </c>
      <c r="B177" s="7"/>
      <c r="C177" s="7" t="s">
        <v>349</v>
      </c>
      <c r="D177" s="7"/>
      <c r="E177" s="7" t="s">
        <v>350</v>
      </c>
      <c r="F177" s="8">
        <f>+F178</f>
        <v>500000</v>
      </c>
      <c r="G177" s="8">
        <f>+G178</f>
        <v>500000</v>
      </c>
      <c r="H177" s="9">
        <f t="shared" si="2"/>
        <v>100</v>
      </c>
    </row>
    <row r="178" spans="1:8" s="17" customFormat="1" ht="18">
      <c r="A178" s="18" t="s">
        <v>351</v>
      </c>
      <c r="B178" s="18"/>
      <c r="C178" s="18" t="s">
        <v>352</v>
      </c>
      <c r="D178" s="18"/>
      <c r="E178" s="18" t="s">
        <v>353</v>
      </c>
      <c r="F178" s="19">
        <f>+F179</f>
        <v>500000</v>
      </c>
      <c r="G178" s="19">
        <f>+G179</f>
        <v>500000</v>
      </c>
      <c r="H178" s="20">
        <f t="shared" si="2"/>
        <v>100</v>
      </c>
    </row>
    <row r="179" spans="1:8" s="10" customFormat="1" ht="19.5">
      <c r="B179" s="7"/>
      <c r="C179" s="7"/>
      <c r="D179" s="7" t="s">
        <v>355</v>
      </c>
      <c r="E179" s="7" t="s">
        <v>356</v>
      </c>
      <c r="F179" s="8">
        <v>500000</v>
      </c>
      <c r="G179" s="8">
        <v>500000</v>
      </c>
      <c r="H179" s="9">
        <f t="shared" si="2"/>
        <v>100</v>
      </c>
    </row>
    <row r="180" spans="1:8" s="10" customFormat="1" ht="19.5">
      <c r="A180" s="7" t="s">
        <v>354</v>
      </c>
      <c r="B180" s="7"/>
      <c r="C180" s="7" t="s">
        <v>357</v>
      </c>
      <c r="D180" s="7"/>
      <c r="E180" s="7" t="s">
        <v>358</v>
      </c>
      <c r="F180" s="8">
        <f>+F181</f>
        <v>10000</v>
      </c>
      <c r="G180" s="8">
        <f>+G181</f>
        <v>0</v>
      </c>
      <c r="H180" s="9">
        <f t="shared" si="2"/>
        <v>0</v>
      </c>
    </row>
    <row r="181" spans="1:8" s="17" customFormat="1" ht="18">
      <c r="A181" s="18" t="s">
        <v>359</v>
      </c>
      <c r="B181" s="18"/>
      <c r="C181" s="18" t="s">
        <v>360</v>
      </c>
      <c r="D181" s="18"/>
      <c r="E181" s="18" t="s">
        <v>361</v>
      </c>
      <c r="F181" s="19">
        <f>+F182</f>
        <v>10000</v>
      </c>
      <c r="G181" s="19">
        <f>+G182</f>
        <v>0</v>
      </c>
      <c r="H181" s="20">
        <f t="shared" si="2"/>
        <v>0</v>
      </c>
    </row>
    <row r="182" spans="1:8" s="10" customFormat="1" ht="19.5">
      <c r="B182" s="7"/>
      <c r="C182" s="7"/>
      <c r="D182" s="7" t="s">
        <v>252</v>
      </c>
      <c r="E182" s="7" t="s">
        <v>253</v>
      </c>
      <c r="F182" s="8">
        <v>10000</v>
      </c>
      <c r="G182" s="8">
        <v>0</v>
      </c>
      <c r="H182" s="9">
        <f t="shared" si="2"/>
        <v>0</v>
      </c>
    </row>
    <row r="183" spans="1:8" s="17" customFormat="1" ht="18">
      <c r="B183" s="18" t="s">
        <v>363</v>
      </c>
      <c r="C183" s="18"/>
      <c r="D183" s="18"/>
      <c r="E183" s="18" t="s">
        <v>364</v>
      </c>
      <c r="F183" s="19">
        <f>+F184+F196+F204+F213+F219+F226+F236+F249+F257+F261+F268+F277</f>
        <v>192696</v>
      </c>
      <c r="G183" s="19">
        <f>+G184+G196+G204+G213+G219+G226+G236+G249+G257+G261+G268+G277</f>
        <v>197586</v>
      </c>
      <c r="H183" s="20">
        <f t="shared" si="2"/>
        <v>102.5376759247727</v>
      </c>
    </row>
    <row r="184" spans="1:8" s="17" customFormat="1" ht="18">
      <c r="B184" s="18" t="s">
        <v>365</v>
      </c>
      <c r="C184" s="18"/>
      <c r="D184" s="18"/>
      <c r="E184" s="18" t="s">
        <v>366</v>
      </c>
      <c r="F184" s="19">
        <f>+F185</f>
        <v>18080</v>
      </c>
      <c r="G184" s="19">
        <f>+G185</f>
        <v>20010</v>
      </c>
      <c r="H184" s="20">
        <f t="shared" si="2"/>
        <v>110.67477876106196</v>
      </c>
    </row>
    <row r="185" spans="1:8" s="10" customFormat="1" ht="19.5">
      <c r="A185" s="7" t="s">
        <v>362</v>
      </c>
      <c r="B185" s="7"/>
      <c r="C185" s="7" t="s">
        <v>367</v>
      </c>
      <c r="D185" s="7"/>
      <c r="E185" s="7" t="s">
        <v>368</v>
      </c>
      <c r="F185" s="8">
        <f>+F186+F188+F190+F193</f>
        <v>18080</v>
      </c>
      <c r="G185" s="8">
        <f>+G186+G188+G190+G193</f>
        <v>20010</v>
      </c>
      <c r="H185" s="9">
        <f t="shared" si="2"/>
        <v>110.67477876106196</v>
      </c>
    </row>
    <row r="186" spans="1:8" s="17" customFormat="1" ht="18">
      <c r="A186" s="18" t="s">
        <v>369</v>
      </c>
      <c r="B186" s="18"/>
      <c r="C186" s="18" t="s">
        <v>370</v>
      </c>
      <c r="D186" s="18"/>
      <c r="E186" s="18" t="s">
        <v>259</v>
      </c>
      <c r="F186" s="19">
        <f>+F187</f>
        <v>0</v>
      </c>
      <c r="G186" s="19">
        <f>+G187</f>
        <v>1430</v>
      </c>
      <c r="H186" s="20" t="str">
        <f t="shared" si="2"/>
        <v>**.**</v>
      </c>
    </row>
    <row r="187" spans="1:8" s="10" customFormat="1" ht="19.5">
      <c r="B187" s="7"/>
      <c r="C187" s="7"/>
      <c r="D187" s="7" t="s">
        <v>252</v>
      </c>
      <c r="E187" s="7" t="s">
        <v>253</v>
      </c>
      <c r="F187" s="8">
        <v>0</v>
      </c>
      <c r="G187" s="8">
        <v>1430</v>
      </c>
      <c r="H187" s="9" t="str">
        <f t="shared" si="2"/>
        <v>**.**</v>
      </c>
    </row>
    <row r="188" spans="1:8" s="17" customFormat="1" ht="18">
      <c r="A188" s="18" t="s">
        <v>371</v>
      </c>
      <c r="B188" s="18"/>
      <c r="C188" s="18" t="s">
        <v>372</v>
      </c>
      <c r="D188" s="18"/>
      <c r="E188" s="18" t="s">
        <v>373</v>
      </c>
      <c r="F188" s="19">
        <f>+F189</f>
        <v>6600</v>
      </c>
      <c r="G188" s="19">
        <f>+G189</f>
        <v>6600</v>
      </c>
      <c r="H188" s="20">
        <f t="shared" si="2"/>
        <v>100</v>
      </c>
    </row>
    <row r="189" spans="1:8" s="10" customFormat="1" ht="19.5">
      <c r="B189" s="7"/>
      <c r="C189" s="7"/>
      <c r="D189" s="7" t="s">
        <v>226</v>
      </c>
      <c r="E189" s="7" t="s">
        <v>227</v>
      </c>
      <c r="F189" s="8">
        <v>6600</v>
      </c>
      <c r="G189" s="8">
        <v>6600</v>
      </c>
      <c r="H189" s="9">
        <f t="shared" si="2"/>
        <v>100</v>
      </c>
    </row>
    <row r="190" spans="1:8" s="17" customFormat="1" ht="18">
      <c r="A190" s="18" t="s">
        <v>374</v>
      </c>
      <c r="B190" s="18"/>
      <c r="C190" s="18" t="s">
        <v>375</v>
      </c>
      <c r="D190" s="18"/>
      <c r="E190" s="18" t="s">
        <v>376</v>
      </c>
      <c r="F190" s="19">
        <f>+F191+F192</f>
        <v>11000</v>
      </c>
      <c r="G190" s="19">
        <f>+G191+G192</f>
        <v>11500</v>
      </c>
      <c r="H190" s="20">
        <f t="shared" si="2"/>
        <v>104.54545454545455</v>
      </c>
    </row>
    <row r="191" spans="1:8" s="10" customFormat="1" ht="19.5">
      <c r="B191" s="7"/>
      <c r="C191" s="7"/>
      <c r="D191" s="7" t="s">
        <v>226</v>
      </c>
      <c r="E191" s="7" t="s">
        <v>227</v>
      </c>
      <c r="F191" s="8">
        <v>9300</v>
      </c>
      <c r="G191" s="8">
        <v>9300</v>
      </c>
      <c r="H191" s="9">
        <f t="shared" si="2"/>
        <v>100</v>
      </c>
    </row>
    <row r="192" spans="1:8" s="10" customFormat="1" ht="19.5">
      <c r="B192" s="7"/>
      <c r="C192" s="7"/>
      <c r="D192" s="7" t="s">
        <v>245</v>
      </c>
      <c r="E192" s="7" t="s">
        <v>246</v>
      </c>
      <c r="F192" s="8">
        <v>1700</v>
      </c>
      <c r="G192" s="8">
        <v>2200</v>
      </c>
      <c r="H192" s="9">
        <f t="shared" si="2"/>
        <v>129.41176470588235</v>
      </c>
    </row>
    <row r="193" spans="1:8" s="17" customFormat="1" ht="18">
      <c r="A193" s="18" t="s">
        <v>377</v>
      </c>
      <c r="B193" s="18"/>
      <c r="C193" s="18" t="s">
        <v>378</v>
      </c>
      <c r="D193" s="18"/>
      <c r="E193" s="18" t="s">
        <v>379</v>
      </c>
      <c r="F193" s="19">
        <f>+F194+F195</f>
        <v>480</v>
      </c>
      <c r="G193" s="19">
        <f>+G194+G195</f>
        <v>480</v>
      </c>
      <c r="H193" s="20">
        <f t="shared" si="2"/>
        <v>100</v>
      </c>
    </row>
    <row r="194" spans="1:8" s="10" customFormat="1" ht="19.5">
      <c r="B194" s="7"/>
      <c r="C194" s="7"/>
      <c r="D194" s="7" t="s">
        <v>204</v>
      </c>
      <c r="E194" s="7" t="s">
        <v>205</v>
      </c>
      <c r="F194" s="8">
        <v>250</v>
      </c>
      <c r="G194" s="8">
        <v>250</v>
      </c>
      <c r="H194" s="9">
        <f t="shared" si="2"/>
        <v>100</v>
      </c>
    </row>
    <row r="195" spans="1:8" s="10" customFormat="1" ht="19.5">
      <c r="B195" s="7"/>
      <c r="C195" s="7"/>
      <c r="D195" s="7" t="s">
        <v>206</v>
      </c>
      <c r="E195" s="7" t="s">
        <v>207</v>
      </c>
      <c r="F195" s="8">
        <v>230</v>
      </c>
      <c r="G195" s="8">
        <v>230</v>
      </c>
      <c r="H195" s="9">
        <f t="shared" ref="H195:H258" si="3">IF(F195&lt;&gt;0,G195/F195*100,"**.**")</f>
        <v>100</v>
      </c>
    </row>
    <row r="196" spans="1:8" s="17" customFormat="1" ht="18">
      <c r="B196" s="18" t="s">
        <v>386</v>
      </c>
      <c r="C196" s="18"/>
      <c r="D196" s="18"/>
      <c r="E196" s="18" t="s">
        <v>387</v>
      </c>
      <c r="F196" s="19">
        <f>+F197</f>
        <v>16000</v>
      </c>
      <c r="G196" s="19">
        <f>+G197</f>
        <v>16000</v>
      </c>
      <c r="H196" s="20">
        <f t="shared" si="3"/>
        <v>100</v>
      </c>
    </row>
    <row r="197" spans="1:8" s="10" customFormat="1" ht="19.5">
      <c r="A197" s="7" t="s">
        <v>380</v>
      </c>
      <c r="B197" s="7"/>
      <c r="C197" s="7" t="s">
        <v>367</v>
      </c>
      <c r="D197" s="7"/>
      <c r="E197" s="7" t="s">
        <v>368</v>
      </c>
      <c r="F197" s="8">
        <f>+F198+F202</f>
        <v>16000</v>
      </c>
      <c r="G197" s="8">
        <f>+G198+G202</f>
        <v>16000</v>
      </c>
      <c r="H197" s="9">
        <f t="shared" si="3"/>
        <v>100</v>
      </c>
    </row>
    <row r="198" spans="1:8" s="17" customFormat="1" ht="18">
      <c r="A198" s="18" t="s">
        <v>381</v>
      </c>
      <c r="B198" s="18"/>
      <c r="C198" s="18" t="s">
        <v>389</v>
      </c>
      <c r="D198" s="18"/>
      <c r="E198" s="18" t="s">
        <v>373</v>
      </c>
      <c r="F198" s="19">
        <f>+F199+F200+F201</f>
        <v>15800</v>
      </c>
      <c r="G198" s="19">
        <f>+G199+G200+G201</f>
        <v>15800</v>
      </c>
      <c r="H198" s="20">
        <f t="shared" si="3"/>
        <v>100</v>
      </c>
    </row>
    <row r="199" spans="1:8" s="10" customFormat="1" ht="19.5">
      <c r="B199" s="7"/>
      <c r="C199" s="7"/>
      <c r="D199" s="7" t="s">
        <v>216</v>
      </c>
      <c r="E199" s="7" t="s">
        <v>217</v>
      </c>
      <c r="F199" s="8">
        <v>8000</v>
      </c>
      <c r="G199" s="8">
        <v>8000</v>
      </c>
      <c r="H199" s="9">
        <f t="shared" si="3"/>
        <v>100</v>
      </c>
    </row>
    <row r="200" spans="1:8" s="10" customFormat="1" ht="19.5">
      <c r="B200" s="7"/>
      <c r="C200" s="7"/>
      <c r="D200" s="7" t="s">
        <v>226</v>
      </c>
      <c r="E200" s="7" t="s">
        <v>227</v>
      </c>
      <c r="F200" s="8">
        <v>6800</v>
      </c>
      <c r="G200" s="8">
        <v>6800</v>
      </c>
      <c r="H200" s="9">
        <f t="shared" si="3"/>
        <v>100</v>
      </c>
    </row>
    <row r="201" spans="1:8" s="10" customFormat="1" ht="19.5">
      <c r="B201" s="7"/>
      <c r="C201" s="7"/>
      <c r="D201" s="7" t="s">
        <v>245</v>
      </c>
      <c r="E201" s="7" t="s">
        <v>246</v>
      </c>
      <c r="F201" s="8">
        <v>1000</v>
      </c>
      <c r="G201" s="8">
        <v>1000</v>
      </c>
      <c r="H201" s="9">
        <f t="shared" si="3"/>
        <v>100</v>
      </c>
    </row>
    <row r="202" spans="1:8" s="17" customFormat="1" ht="18">
      <c r="A202" s="18" t="s">
        <v>383</v>
      </c>
      <c r="B202" s="18"/>
      <c r="C202" s="18" t="s">
        <v>391</v>
      </c>
      <c r="D202" s="18"/>
      <c r="E202" s="18" t="s">
        <v>379</v>
      </c>
      <c r="F202" s="19">
        <f>+F203</f>
        <v>200</v>
      </c>
      <c r="G202" s="19">
        <f>+G203</f>
        <v>200</v>
      </c>
      <c r="H202" s="20">
        <f t="shared" si="3"/>
        <v>100</v>
      </c>
    </row>
    <row r="203" spans="1:8" s="10" customFormat="1" ht="19.5">
      <c r="B203" s="7"/>
      <c r="C203" s="7"/>
      <c r="D203" s="7" t="s">
        <v>204</v>
      </c>
      <c r="E203" s="7" t="s">
        <v>205</v>
      </c>
      <c r="F203" s="8">
        <v>200</v>
      </c>
      <c r="G203" s="8">
        <v>200</v>
      </c>
      <c r="H203" s="9">
        <f t="shared" si="3"/>
        <v>100</v>
      </c>
    </row>
    <row r="204" spans="1:8" s="17" customFormat="1" ht="18">
      <c r="B204" s="18" t="s">
        <v>393</v>
      </c>
      <c r="C204" s="18"/>
      <c r="D204" s="18"/>
      <c r="E204" s="18" t="s">
        <v>394</v>
      </c>
      <c r="F204" s="19">
        <f>+F205</f>
        <v>7150</v>
      </c>
      <c r="G204" s="19">
        <f>+G205</f>
        <v>7150</v>
      </c>
      <c r="H204" s="20">
        <f t="shared" si="3"/>
        <v>100</v>
      </c>
    </row>
    <row r="205" spans="1:8" s="10" customFormat="1" ht="19.5">
      <c r="A205" s="7" t="s">
        <v>384</v>
      </c>
      <c r="B205" s="7"/>
      <c r="C205" s="7" t="s">
        <v>367</v>
      </c>
      <c r="D205" s="7"/>
      <c r="E205" s="7" t="s">
        <v>368</v>
      </c>
      <c r="F205" s="8">
        <f>+F206+F208+F210</f>
        <v>7150</v>
      </c>
      <c r="G205" s="8">
        <f>+G206+G208+G210</f>
        <v>7150</v>
      </c>
      <c r="H205" s="9">
        <f t="shared" si="3"/>
        <v>100</v>
      </c>
    </row>
    <row r="206" spans="1:8" s="17" customFormat="1" ht="18">
      <c r="A206" s="18" t="s">
        <v>385</v>
      </c>
      <c r="B206" s="18"/>
      <c r="C206" s="18" t="s">
        <v>396</v>
      </c>
      <c r="D206" s="18"/>
      <c r="E206" s="18" t="s">
        <v>397</v>
      </c>
      <c r="F206" s="19">
        <f>+F207</f>
        <v>1700</v>
      </c>
      <c r="G206" s="19">
        <f>+G207</f>
        <v>1700</v>
      </c>
      <c r="H206" s="20">
        <f t="shared" si="3"/>
        <v>100</v>
      </c>
    </row>
    <row r="207" spans="1:8" s="10" customFormat="1" ht="19.5">
      <c r="B207" s="7"/>
      <c r="C207" s="7"/>
      <c r="D207" s="7" t="s">
        <v>399</v>
      </c>
      <c r="E207" s="7" t="s">
        <v>400</v>
      </c>
      <c r="F207" s="8">
        <v>1700</v>
      </c>
      <c r="G207" s="8">
        <v>1700</v>
      </c>
      <c r="H207" s="9">
        <f t="shared" si="3"/>
        <v>100</v>
      </c>
    </row>
    <row r="208" spans="1:8" s="17" customFormat="1" ht="18">
      <c r="A208" s="18" t="s">
        <v>388</v>
      </c>
      <c r="B208" s="18"/>
      <c r="C208" s="18" t="s">
        <v>401</v>
      </c>
      <c r="D208" s="18"/>
      <c r="E208" s="18" t="s">
        <v>379</v>
      </c>
      <c r="F208" s="19">
        <f>+F209</f>
        <v>150</v>
      </c>
      <c r="G208" s="19">
        <f>+G209</f>
        <v>150</v>
      </c>
      <c r="H208" s="20">
        <f t="shared" si="3"/>
        <v>100</v>
      </c>
    </row>
    <row r="209" spans="1:8" s="10" customFormat="1" ht="19.5">
      <c r="B209" s="7"/>
      <c r="C209" s="7"/>
      <c r="D209" s="7" t="s">
        <v>204</v>
      </c>
      <c r="E209" s="7" t="s">
        <v>205</v>
      </c>
      <c r="F209" s="8">
        <v>150</v>
      </c>
      <c r="G209" s="8">
        <v>150</v>
      </c>
      <c r="H209" s="9">
        <f t="shared" si="3"/>
        <v>100</v>
      </c>
    </row>
    <row r="210" spans="1:8" s="17" customFormat="1" ht="18">
      <c r="A210" s="18" t="s">
        <v>390</v>
      </c>
      <c r="B210" s="18"/>
      <c r="C210" s="18" t="s">
        <v>404</v>
      </c>
      <c r="D210" s="18"/>
      <c r="E210" s="18" t="s">
        <v>405</v>
      </c>
      <c r="F210" s="19">
        <f>+F211+F212</f>
        <v>5300</v>
      </c>
      <c r="G210" s="19">
        <f>+G211+G212</f>
        <v>5300</v>
      </c>
      <c r="H210" s="20">
        <f t="shared" si="3"/>
        <v>100</v>
      </c>
    </row>
    <row r="211" spans="1:8" s="10" customFormat="1" ht="19.5">
      <c r="B211" s="7"/>
      <c r="C211" s="7"/>
      <c r="D211" s="7" t="s">
        <v>216</v>
      </c>
      <c r="E211" s="7" t="s">
        <v>217</v>
      </c>
      <c r="F211" s="8">
        <v>0</v>
      </c>
      <c r="G211" s="8">
        <v>300</v>
      </c>
      <c r="H211" s="9" t="str">
        <f t="shared" si="3"/>
        <v>**.**</v>
      </c>
    </row>
    <row r="212" spans="1:8" s="10" customFormat="1" ht="19.5">
      <c r="B212" s="7"/>
      <c r="C212" s="7"/>
      <c r="D212" s="7" t="s">
        <v>226</v>
      </c>
      <c r="E212" s="7" t="s">
        <v>227</v>
      </c>
      <c r="F212" s="8">
        <v>5300</v>
      </c>
      <c r="G212" s="8">
        <v>5000</v>
      </c>
      <c r="H212" s="9">
        <f t="shared" si="3"/>
        <v>94.339622641509436</v>
      </c>
    </row>
    <row r="213" spans="1:8" s="17" customFormat="1" ht="18">
      <c r="B213" s="18" t="s">
        <v>407</v>
      </c>
      <c r="C213" s="18"/>
      <c r="D213" s="18"/>
      <c r="E213" s="18" t="s">
        <v>408</v>
      </c>
      <c r="F213" s="19">
        <f>+F214</f>
        <v>5200</v>
      </c>
      <c r="G213" s="19">
        <f>+G214</f>
        <v>5200</v>
      </c>
      <c r="H213" s="20">
        <f t="shared" si="3"/>
        <v>100</v>
      </c>
    </row>
    <row r="214" spans="1:8" s="10" customFormat="1" ht="19.5">
      <c r="A214" s="7" t="s">
        <v>392</v>
      </c>
      <c r="B214" s="7"/>
      <c r="C214" s="7" t="s">
        <v>367</v>
      </c>
      <c r="D214" s="7"/>
      <c r="E214" s="7" t="s">
        <v>368</v>
      </c>
      <c r="F214" s="8">
        <f>+F215+F217</f>
        <v>5200</v>
      </c>
      <c r="G214" s="8">
        <f>+G215+G217</f>
        <v>5200</v>
      </c>
      <c r="H214" s="9">
        <f t="shared" si="3"/>
        <v>100</v>
      </c>
    </row>
    <row r="215" spans="1:8" s="17" customFormat="1" ht="18">
      <c r="A215" s="18" t="s">
        <v>395</v>
      </c>
      <c r="B215" s="18"/>
      <c r="C215" s="18" t="s">
        <v>410</v>
      </c>
      <c r="D215" s="18"/>
      <c r="E215" s="18" t="s">
        <v>411</v>
      </c>
      <c r="F215" s="19">
        <f>+F216</f>
        <v>5000</v>
      </c>
      <c r="G215" s="19">
        <f>+G216</f>
        <v>5000</v>
      </c>
      <c r="H215" s="20">
        <f t="shared" si="3"/>
        <v>100</v>
      </c>
    </row>
    <row r="216" spans="1:8" s="10" customFormat="1" ht="19.5">
      <c r="B216" s="7"/>
      <c r="C216" s="7"/>
      <c r="D216" s="7" t="s">
        <v>226</v>
      </c>
      <c r="E216" s="7" t="s">
        <v>227</v>
      </c>
      <c r="F216" s="8">
        <v>5000</v>
      </c>
      <c r="G216" s="8">
        <v>5000</v>
      </c>
      <c r="H216" s="9">
        <f t="shared" si="3"/>
        <v>100</v>
      </c>
    </row>
    <row r="217" spans="1:8" s="17" customFormat="1" ht="18">
      <c r="A217" s="18" t="s">
        <v>398</v>
      </c>
      <c r="B217" s="18"/>
      <c r="C217" s="18" t="s">
        <v>413</v>
      </c>
      <c r="D217" s="18"/>
      <c r="E217" s="18" t="s">
        <v>379</v>
      </c>
      <c r="F217" s="19">
        <f>+F218</f>
        <v>200</v>
      </c>
      <c r="G217" s="19">
        <f>+G218</f>
        <v>200</v>
      </c>
      <c r="H217" s="20">
        <f t="shared" si="3"/>
        <v>100</v>
      </c>
    </row>
    <row r="218" spans="1:8" s="10" customFormat="1" ht="19.5">
      <c r="B218" s="7"/>
      <c r="C218" s="7"/>
      <c r="D218" s="7" t="s">
        <v>204</v>
      </c>
      <c r="E218" s="7" t="s">
        <v>205</v>
      </c>
      <c r="F218" s="8">
        <v>200</v>
      </c>
      <c r="G218" s="8">
        <v>200</v>
      </c>
      <c r="H218" s="9">
        <f t="shared" si="3"/>
        <v>100</v>
      </c>
    </row>
    <row r="219" spans="1:8" s="17" customFormat="1" ht="18">
      <c r="B219" s="18" t="s">
        <v>415</v>
      </c>
      <c r="C219" s="18"/>
      <c r="D219" s="18"/>
      <c r="E219" s="18" t="s">
        <v>416</v>
      </c>
      <c r="F219" s="19">
        <f>+F220</f>
        <v>5860</v>
      </c>
      <c r="G219" s="19">
        <f>+G220</f>
        <v>8820</v>
      </c>
      <c r="H219" s="20">
        <f t="shared" si="3"/>
        <v>150.51194539249147</v>
      </c>
    </row>
    <row r="220" spans="1:8" s="10" customFormat="1" ht="19.5">
      <c r="A220" s="7" t="s">
        <v>402</v>
      </c>
      <c r="B220" s="7"/>
      <c r="C220" s="7" t="s">
        <v>367</v>
      </c>
      <c r="D220" s="7"/>
      <c r="E220" s="7" t="s">
        <v>368</v>
      </c>
      <c r="F220" s="8">
        <f>+F221+F224</f>
        <v>5860</v>
      </c>
      <c r="G220" s="8">
        <f>+G221+G224</f>
        <v>8820</v>
      </c>
      <c r="H220" s="9">
        <f t="shared" si="3"/>
        <v>150.51194539249147</v>
      </c>
    </row>
    <row r="221" spans="1:8" s="17" customFormat="1" ht="18">
      <c r="A221" s="18" t="s">
        <v>403</v>
      </c>
      <c r="B221" s="18"/>
      <c r="C221" s="18" t="s">
        <v>418</v>
      </c>
      <c r="D221" s="18"/>
      <c r="E221" s="18" t="s">
        <v>373</v>
      </c>
      <c r="F221" s="19">
        <f>+F222+F223</f>
        <v>5760</v>
      </c>
      <c r="G221" s="19">
        <f>+G222+G223</f>
        <v>8720</v>
      </c>
      <c r="H221" s="20">
        <f t="shared" si="3"/>
        <v>151.38888888888889</v>
      </c>
    </row>
    <row r="222" spans="1:8" s="10" customFormat="1" ht="19.5">
      <c r="B222" s="7"/>
      <c r="C222" s="7"/>
      <c r="D222" s="7" t="s">
        <v>216</v>
      </c>
      <c r="E222" s="7" t="s">
        <v>217</v>
      </c>
      <c r="F222" s="8">
        <v>5760</v>
      </c>
      <c r="G222" s="8">
        <v>6720</v>
      </c>
      <c r="H222" s="9">
        <f t="shared" si="3"/>
        <v>116.66666666666667</v>
      </c>
    </row>
    <row r="223" spans="1:8" s="10" customFormat="1" ht="19.5">
      <c r="B223" s="7"/>
      <c r="C223" s="7"/>
      <c r="D223" s="7" t="s">
        <v>226</v>
      </c>
      <c r="E223" s="7" t="s">
        <v>227</v>
      </c>
      <c r="F223" s="8">
        <v>0</v>
      </c>
      <c r="G223" s="8">
        <v>2000</v>
      </c>
      <c r="H223" s="9" t="str">
        <f t="shared" si="3"/>
        <v>**.**</v>
      </c>
    </row>
    <row r="224" spans="1:8" s="17" customFormat="1" ht="18">
      <c r="A224" s="18" t="s">
        <v>406</v>
      </c>
      <c r="B224" s="18"/>
      <c r="C224" s="18" t="s">
        <v>420</v>
      </c>
      <c r="D224" s="18"/>
      <c r="E224" s="18" t="s">
        <v>379</v>
      </c>
      <c r="F224" s="19">
        <f>+F225</f>
        <v>100</v>
      </c>
      <c r="G224" s="19">
        <f>+G225</f>
        <v>100</v>
      </c>
      <c r="H224" s="20">
        <f t="shared" si="3"/>
        <v>100</v>
      </c>
    </row>
    <row r="225" spans="1:8" s="10" customFormat="1" ht="19.5">
      <c r="B225" s="7"/>
      <c r="C225" s="7"/>
      <c r="D225" s="7" t="s">
        <v>204</v>
      </c>
      <c r="E225" s="7" t="s">
        <v>205</v>
      </c>
      <c r="F225" s="8">
        <v>100</v>
      </c>
      <c r="G225" s="8">
        <v>100</v>
      </c>
      <c r="H225" s="9">
        <f t="shared" si="3"/>
        <v>100</v>
      </c>
    </row>
    <row r="226" spans="1:8" s="17" customFormat="1" ht="18">
      <c r="B226" s="18" t="s">
        <v>422</v>
      </c>
      <c r="C226" s="18"/>
      <c r="D226" s="18"/>
      <c r="E226" s="18" t="s">
        <v>423</v>
      </c>
      <c r="F226" s="19">
        <f>+F227</f>
        <v>63860</v>
      </c>
      <c r="G226" s="19">
        <f>+G227</f>
        <v>63860</v>
      </c>
      <c r="H226" s="20">
        <f t="shared" si="3"/>
        <v>100</v>
      </c>
    </row>
    <row r="227" spans="1:8" s="10" customFormat="1" ht="19.5">
      <c r="A227" s="7" t="s">
        <v>409</v>
      </c>
      <c r="B227" s="7"/>
      <c r="C227" s="7" t="s">
        <v>367</v>
      </c>
      <c r="D227" s="7"/>
      <c r="E227" s="7" t="s">
        <v>368</v>
      </c>
      <c r="F227" s="8">
        <f>+F228+F230+F233</f>
        <v>63860</v>
      </c>
      <c r="G227" s="8">
        <f>+G228+G230+G233</f>
        <v>63860</v>
      </c>
      <c r="H227" s="9">
        <f t="shared" si="3"/>
        <v>100</v>
      </c>
    </row>
    <row r="228" spans="1:8" s="17" customFormat="1" ht="18">
      <c r="A228" s="18" t="s">
        <v>412</v>
      </c>
      <c r="B228" s="18"/>
      <c r="C228" s="18" t="s">
        <v>425</v>
      </c>
      <c r="D228" s="18"/>
      <c r="E228" s="18" t="s">
        <v>376</v>
      </c>
      <c r="F228" s="19">
        <f>+F229</f>
        <v>28300</v>
      </c>
      <c r="G228" s="19">
        <f>+G229</f>
        <v>28300</v>
      </c>
      <c r="H228" s="20">
        <f t="shared" si="3"/>
        <v>100</v>
      </c>
    </row>
    <row r="229" spans="1:8" s="10" customFormat="1" ht="19.5">
      <c r="B229" s="7"/>
      <c r="C229" s="7"/>
      <c r="D229" s="7" t="s">
        <v>245</v>
      </c>
      <c r="E229" s="7" t="s">
        <v>246</v>
      </c>
      <c r="F229" s="8">
        <v>28300</v>
      </c>
      <c r="G229" s="8">
        <v>28300</v>
      </c>
      <c r="H229" s="9">
        <f t="shared" si="3"/>
        <v>100</v>
      </c>
    </row>
    <row r="230" spans="1:8" s="17" customFormat="1" ht="18">
      <c r="A230" s="18" t="s">
        <v>414</v>
      </c>
      <c r="B230" s="18"/>
      <c r="C230" s="18" t="s">
        <v>427</v>
      </c>
      <c r="D230" s="18"/>
      <c r="E230" s="18" t="s">
        <v>373</v>
      </c>
      <c r="F230" s="19">
        <f>+F231+F232</f>
        <v>33700</v>
      </c>
      <c r="G230" s="19">
        <f>+G231+G232</f>
        <v>33700</v>
      </c>
      <c r="H230" s="20">
        <f t="shared" si="3"/>
        <v>100</v>
      </c>
    </row>
    <row r="231" spans="1:8" s="10" customFormat="1" ht="19.5">
      <c r="B231" s="7"/>
      <c r="C231" s="7"/>
      <c r="D231" s="7" t="s">
        <v>245</v>
      </c>
      <c r="E231" s="7" t="s">
        <v>246</v>
      </c>
      <c r="F231" s="8">
        <v>33500</v>
      </c>
      <c r="G231" s="8">
        <v>33500</v>
      </c>
      <c r="H231" s="9">
        <f t="shared" si="3"/>
        <v>100</v>
      </c>
    </row>
    <row r="232" spans="1:8" s="10" customFormat="1" ht="19.5">
      <c r="B232" s="7"/>
      <c r="C232" s="7"/>
      <c r="D232" s="7" t="s">
        <v>252</v>
      </c>
      <c r="E232" s="7" t="s">
        <v>253</v>
      </c>
      <c r="F232" s="8">
        <v>200</v>
      </c>
      <c r="G232" s="8">
        <v>200</v>
      </c>
      <c r="H232" s="9">
        <f t="shared" si="3"/>
        <v>100</v>
      </c>
    </row>
    <row r="233" spans="1:8" s="17" customFormat="1" ht="18">
      <c r="A233" s="18" t="s">
        <v>417</v>
      </c>
      <c r="B233" s="18"/>
      <c r="C233" s="18" t="s">
        <v>429</v>
      </c>
      <c r="D233" s="18"/>
      <c r="E233" s="18" t="s">
        <v>379</v>
      </c>
      <c r="F233" s="19">
        <f>+F234+F235</f>
        <v>1860</v>
      </c>
      <c r="G233" s="19">
        <f>+G234+G235</f>
        <v>1860</v>
      </c>
      <c r="H233" s="20">
        <f t="shared" si="3"/>
        <v>100</v>
      </c>
    </row>
    <row r="234" spans="1:8" s="10" customFormat="1" ht="19.5">
      <c r="B234" s="7"/>
      <c r="C234" s="7"/>
      <c r="D234" s="7" t="s">
        <v>204</v>
      </c>
      <c r="E234" s="7" t="s">
        <v>205</v>
      </c>
      <c r="F234" s="8">
        <v>860</v>
      </c>
      <c r="G234" s="8">
        <v>860</v>
      </c>
      <c r="H234" s="9">
        <f t="shared" si="3"/>
        <v>100</v>
      </c>
    </row>
    <row r="235" spans="1:8" s="10" customFormat="1" ht="19.5">
      <c r="B235" s="7"/>
      <c r="C235" s="7"/>
      <c r="D235" s="7" t="s">
        <v>206</v>
      </c>
      <c r="E235" s="7" t="s">
        <v>207</v>
      </c>
      <c r="F235" s="8">
        <v>1000</v>
      </c>
      <c r="G235" s="8">
        <v>1000</v>
      </c>
      <c r="H235" s="9">
        <f t="shared" si="3"/>
        <v>100</v>
      </c>
    </row>
    <row r="236" spans="1:8" s="17" customFormat="1" ht="18">
      <c r="B236" s="18" t="s">
        <v>432</v>
      </c>
      <c r="C236" s="18"/>
      <c r="D236" s="18"/>
      <c r="E236" s="18" t="s">
        <v>433</v>
      </c>
      <c r="F236" s="19">
        <f>+F237</f>
        <v>35086</v>
      </c>
      <c r="G236" s="19">
        <f>+G237</f>
        <v>35086</v>
      </c>
      <c r="H236" s="20">
        <f t="shared" si="3"/>
        <v>100</v>
      </c>
    </row>
    <row r="237" spans="1:8" s="10" customFormat="1" ht="19.5">
      <c r="A237" s="7" t="s">
        <v>419</v>
      </c>
      <c r="B237" s="7"/>
      <c r="C237" s="7" t="s">
        <v>367</v>
      </c>
      <c r="D237" s="7"/>
      <c r="E237" s="7" t="s">
        <v>368</v>
      </c>
      <c r="F237" s="8">
        <f>+F238+F241+F243+F245+F247</f>
        <v>35086</v>
      </c>
      <c r="G237" s="8">
        <f>+G238+G241+G243+G245+G247</f>
        <v>35086</v>
      </c>
      <c r="H237" s="9">
        <f t="shared" si="3"/>
        <v>100</v>
      </c>
    </row>
    <row r="238" spans="1:8" s="17" customFormat="1" ht="18">
      <c r="A238" s="18" t="s">
        <v>421</v>
      </c>
      <c r="B238" s="18"/>
      <c r="C238" s="18" t="s">
        <v>435</v>
      </c>
      <c r="D238" s="18"/>
      <c r="E238" s="18" t="s">
        <v>259</v>
      </c>
      <c r="F238" s="19">
        <f>+F239+F240</f>
        <v>6746</v>
      </c>
      <c r="G238" s="19">
        <f>+G239+G240</f>
        <v>6746</v>
      </c>
      <c r="H238" s="20">
        <f t="shared" si="3"/>
        <v>100</v>
      </c>
    </row>
    <row r="239" spans="1:8" s="10" customFormat="1" ht="19.5">
      <c r="B239" s="7"/>
      <c r="C239" s="7"/>
      <c r="D239" s="7" t="s">
        <v>226</v>
      </c>
      <c r="E239" s="7" t="s">
        <v>227</v>
      </c>
      <c r="F239" s="8">
        <v>400</v>
      </c>
      <c r="G239" s="8">
        <v>400</v>
      </c>
      <c r="H239" s="9">
        <f t="shared" si="3"/>
        <v>100</v>
      </c>
    </row>
    <row r="240" spans="1:8" s="10" customFormat="1" ht="19.5">
      <c r="B240" s="7"/>
      <c r="C240" s="7"/>
      <c r="D240" s="7" t="s">
        <v>252</v>
      </c>
      <c r="E240" s="7" t="s">
        <v>253</v>
      </c>
      <c r="F240" s="8">
        <v>6346</v>
      </c>
      <c r="G240" s="8">
        <v>6346</v>
      </c>
      <c r="H240" s="9">
        <f t="shared" si="3"/>
        <v>100</v>
      </c>
    </row>
    <row r="241" spans="1:8" s="17" customFormat="1" ht="18">
      <c r="A241" s="18" t="s">
        <v>424</v>
      </c>
      <c r="B241" s="18"/>
      <c r="C241" s="18" t="s">
        <v>437</v>
      </c>
      <c r="D241" s="18"/>
      <c r="E241" s="18" t="s">
        <v>438</v>
      </c>
      <c r="F241" s="19">
        <f>+F242</f>
        <v>20400</v>
      </c>
      <c r="G241" s="19">
        <f>+G242</f>
        <v>20400</v>
      </c>
      <c r="H241" s="20">
        <f t="shared" si="3"/>
        <v>100</v>
      </c>
    </row>
    <row r="242" spans="1:8" s="10" customFormat="1" ht="19.5">
      <c r="B242" s="7"/>
      <c r="C242" s="7"/>
      <c r="D242" s="7" t="s">
        <v>260</v>
      </c>
      <c r="E242" s="7" t="s">
        <v>261</v>
      </c>
      <c r="F242" s="8">
        <v>20400</v>
      </c>
      <c r="G242" s="8">
        <v>20400</v>
      </c>
      <c r="H242" s="9">
        <f t="shared" si="3"/>
        <v>100</v>
      </c>
    </row>
    <row r="243" spans="1:8" s="17" customFormat="1" ht="18">
      <c r="A243" s="18" t="s">
        <v>426</v>
      </c>
      <c r="B243" s="18"/>
      <c r="C243" s="18" t="s">
        <v>440</v>
      </c>
      <c r="D243" s="18"/>
      <c r="E243" s="18" t="s">
        <v>441</v>
      </c>
      <c r="F243" s="19">
        <f>+F244</f>
        <v>5600</v>
      </c>
      <c r="G243" s="19">
        <f>+G244</f>
        <v>5600</v>
      </c>
      <c r="H243" s="20">
        <f t="shared" si="3"/>
        <v>100</v>
      </c>
    </row>
    <row r="244" spans="1:8" s="10" customFormat="1" ht="19.5">
      <c r="B244" s="7"/>
      <c r="C244" s="7"/>
      <c r="D244" s="7" t="s">
        <v>250</v>
      </c>
      <c r="E244" s="7" t="s">
        <v>251</v>
      </c>
      <c r="F244" s="8">
        <v>5600</v>
      </c>
      <c r="G244" s="8">
        <v>5600</v>
      </c>
      <c r="H244" s="9">
        <f t="shared" si="3"/>
        <v>100</v>
      </c>
    </row>
    <row r="245" spans="1:8" s="17" customFormat="1" ht="18">
      <c r="A245" s="18" t="s">
        <v>428</v>
      </c>
      <c r="B245" s="18"/>
      <c r="C245" s="18" t="s">
        <v>443</v>
      </c>
      <c r="D245" s="18"/>
      <c r="E245" s="18" t="s">
        <v>444</v>
      </c>
      <c r="F245" s="19">
        <f>+F246</f>
        <v>2100</v>
      </c>
      <c r="G245" s="19">
        <f>+G246</f>
        <v>2100</v>
      </c>
      <c r="H245" s="20">
        <f t="shared" si="3"/>
        <v>100</v>
      </c>
    </row>
    <row r="246" spans="1:8" s="10" customFormat="1" ht="19.5">
      <c r="B246" s="7"/>
      <c r="C246" s="7"/>
      <c r="D246" s="7" t="s">
        <v>250</v>
      </c>
      <c r="E246" s="7" t="s">
        <v>251</v>
      </c>
      <c r="F246" s="8">
        <v>2100</v>
      </c>
      <c r="G246" s="8">
        <v>2100</v>
      </c>
      <c r="H246" s="9">
        <f t="shared" si="3"/>
        <v>100</v>
      </c>
    </row>
    <row r="247" spans="1:8" s="17" customFormat="1" ht="18">
      <c r="A247" s="18" t="s">
        <v>430</v>
      </c>
      <c r="B247" s="18"/>
      <c r="C247" s="18" t="s">
        <v>446</v>
      </c>
      <c r="D247" s="18"/>
      <c r="E247" s="18" t="s">
        <v>447</v>
      </c>
      <c r="F247" s="19">
        <f>+F248</f>
        <v>240</v>
      </c>
      <c r="G247" s="19">
        <f>+G248</f>
        <v>240</v>
      </c>
      <c r="H247" s="20">
        <f t="shared" si="3"/>
        <v>100</v>
      </c>
    </row>
    <row r="248" spans="1:8" s="10" customFormat="1" ht="19.5">
      <c r="B248" s="7"/>
      <c r="C248" s="7"/>
      <c r="D248" s="7" t="s">
        <v>204</v>
      </c>
      <c r="E248" s="7" t="s">
        <v>205</v>
      </c>
      <c r="F248" s="8">
        <v>240</v>
      </c>
      <c r="G248" s="8">
        <v>240</v>
      </c>
      <c r="H248" s="9">
        <f t="shared" si="3"/>
        <v>100</v>
      </c>
    </row>
    <row r="249" spans="1:8" s="17" customFormat="1" ht="18">
      <c r="B249" s="18" t="s">
        <v>449</v>
      </c>
      <c r="C249" s="18"/>
      <c r="D249" s="18"/>
      <c r="E249" s="18" t="s">
        <v>450</v>
      </c>
      <c r="F249" s="19">
        <f>+F250</f>
        <v>15000</v>
      </c>
      <c r="G249" s="19">
        <f>+G250</f>
        <v>15000</v>
      </c>
      <c r="H249" s="20">
        <f t="shared" si="3"/>
        <v>100</v>
      </c>
    </row>
    <row r="250" spans="1:8" s="10" customFormat="1" ht="19.5">
      <c r="A250" s="7" t="s">
        <v>431</v>
      </c>
      <c r="B250" s="7"/>
      <c r="C250" s="7" t="s">
        <v>367</v>
      </c>
      <c r="D250" s="7"/>
      <c r="E250" s="7" t="s">
        <v>368</v>
      </c>
      <c r="F250" s="8">
        <f>+F251+F255</f>
        <v>15000</v>
      </c>
      <c r="G250" s="8">
        <f>+G251+G255</f>
        <v>15000</v>
      </c>
      <c r="H250" s="9">
        <f t="shared" si="3"/>
        <v>100</v>
      </c>
    </row>
    <row r="251" spans="1:8" s="17" customFormat="1" ht="18">
      <c r="A251" s="18" t="s">
        <v>434</v>
      </c>
      <c r="B251" s="18"/>
      <c r="C251" s="18" t="s">
        <v>452</v>
      </c>
      <c r="D251" s="18"/>
      <c r="E251" s="18" t="s">
        <v>373</v>
      </c>
      <c r="F251" s="19">
        <f>+F252+F253+F254</f>
        <v>14900</v>
      </c>
      <c r="G251" s="19">
        <f>+G252+G253+G254</f>
        <v>14900</v>
      </c>
      <c r="H251" s="20">
        <f t="shared" si="3"/>
        <v>100</v>
      </c>
    </row>
    <row r="252" spans="1:8" s="10" customFormat="1" ht="19.5">
      <c r="B252" s="7"/>
      <c r="C252" s="7"/>
      <c r="D252" s="7" t="s">
        <v>216</v>
      </c>
      <c r="E252" s="7" t="s">
        <v>217</v>
      </c>
      <c r="F252" s="8">
        <v>6400</v>
      </c>
      <c r="G252" s="8">
        <v>4400</v>
      </c>
      <c r="H252" s="9">
        <f t="shared" si="3"/>
        <v>68.75</v>
      </c>
    </row>
    <row r="253" spans="1:8" s="10" customFormat="1" ht="19.5">
      <c r="B253" s="7"/>
      <c r="C253" s="7"/>
      <c r="D253" s="7" t="s">
        <v>226</v>
      </c>
      <c r="E253" s="7" t="s">
        <v>227</v>
      </c>
      <c r="F253" s="8">
        <v>8500</v>
      </c>
      <c r="G253" s="8">
        <v>6500</v>
      </c>
      <c r="H253" s="9">
        <f t="shared" si="3"/>
        <v>76.470588235294116</v>
      </c>
    </row>
    <row r="254" spans="1:8" s="10" customFormat="1" ht="19.5">
      <c r="B254" s="7"/>
      <c r="C254" s="7"/>
      <c r="D254" s="7" t="s">
        <v>245</v>
      </c>
      <c r="E254" s="7" t="s">
        <v>246</v>
      </c>
      <c r="F254" s="8">
        <v>0</v>
      </c>
      <c r="G254" s="8">
        <v>4000</v>
      </c>
      <c r="H254" s="9" t="str">
        <f t="shared" si="3"/>
        <v>**.**</v>
      </c>
    </row>
    <row r="255" spans="1:8" s="17" customFormat="1" ht="18">
      <c r="A255" s="18" t="s">
        <v>436</v>
      </c>
      <c r="B255" s="18"/>
      <c r="C255" s="18" t="s">
        <v>454</v>
      </c>
      <c r="D255" s="18"/>
      <c r="E255" s="18" t="s">
        <v>379</v>
      </c>
      <c r="F255" s="19">
        <f>+F256</f>
        <v>100</v>
      </c>
      <c r="G255" s="19">
        <f>+G256</f>
        <v>100</v>
      </c>
      <c r="H255" s="20">
        <f t="shared" si="3"/>
        <v>100</v>
      </c>
    </row>
    <row r="256" spans="1:8" s="10" customFormat="1" ht="19.5">
      <c r="B256" s="7"/>
      <c r="C256" s="7"/>
      <c r="D256" s="7" t="s">
        <v>204</v>
      </c>
      <c r="E256" s="7" t="s">
        <v>205</v>
      </c>
      <c r="F256" s="8">
        <v>100</v>
      </c>
      <c r="G256" s="8">
        <v>100</v>
      </c>
      <c r="H256" s="9">
        <f t="shared" si="3"/>
        <v>100</v>
      </c>
    </row>
    <row r="257" spans="1:8" s="17" customFormat="1" ht="18">
      <c r="B257" s="18" t="s">
        <v>456</v>
      </c>
      <c r="C257" s="18"/>
      <c r="D257" s="18"/>
      <c r="E257" s="18" t="s">
        <v>457</v>
      </c>
      <c r="F257" s="19">
        <f t="shared" ref="F257:G259" si="4">+F258</f>
        <v>80</v>
      </c>
      <c r="G257" s="19">
        <f t="shared" si="4"/>
        <v>80</v>
      </c>
      <c r="H257" s="20">
        <f t="shared" si="3"/>
        <v>100</v>
      </c>
    </row>
    <row r="258" spans="1:8" s="10" customFormat="1" ht="19.5">
      <c r="A258" s="7" t="s">
        <v>439</v>
      </c>
      <c r="B258" s="7"/>
      <c r="C258" s="7" t="s">
        <v>367</v>
      </c>
      <c r="D258" s="7"/>
      <c r="E258" s="7" t="s">
        <v>368</v>
      </c>
      <c r="F258" s="8">
        <f t="shared" si="4"/>
        <v>80</v>
      </c>
      <c r="G258" s="8">
        <f t="shared" si="4"/>
        <v>80</v>
      </c>
      <c r="H258" s="9">
        <f t="shared" si="3"/>
        <v>100</v>
      </c>
    </row>
    <row r="259" spans="1:8" s="17" customFormat="1" ht="18">
      <c r="A259" s="18" t="s">
        <v>442</v>
      </c>
      <c r="B259" s="18"/>
      <c r="C259" s="18" t="s">
        <v>459</v>
      </c>
      <c r="D259" s="18"/>
      <c r="E259" s="18" t="s">
        <v>447</v>
      </c>
      <c r="F259" s="19">
        <f t="shared" si="4"/>
        <v>80</v>
      </c>
      <c r="G259" s="19">
        <f t="shared" si="4"/>
        <v>80</v>
      </c>
      <c r="H259" s="20">
        <f t="shared" ref="H259:H322" si="5">IF(F259&lt;&gt;0,G259/F259*100,"**.**")</f>
        <v>100</v>
      </c>
    </row>
    <row r="260" spans="1:8" s="10" customFormat="1" ht="19.5">
      <c r="B260" s="7"/>
      <c r="C260" s="7"/>
      <c r="D260" s="7" t="s">
        <v>204</v>
      </c>
      <c r="E260" s="7" t="s">
        <v>205</v>
      </c>
      <c r="F260" s="8">
        <v>80</v>
      </c>
      <c r="G260" s="8">
        <v>80</v>
      </c>
      <c r="H260" s="9">
        <f t="shared" si="5"/>
        <v>100</v>
      </c>
    </row>
    <row r="261" spans="1:8" s="17" customFormat="1" ht="18">
      <c r="B261" s="18" t="s">
        <v>461</v>
      </c>
      <c r="C261" s="18"/>
      <c r="D261" s="18"/>
      <c r="E261" s="18" t="s">
        <v>462</v>
      </c>
      <c r="F261" s="19">
        <f>+F262</f>
        <v>5700</v>
      </c>
      <c r="G261" s="19">
        <f>+G262</f>
        <v>5700</v>
      </c>
      <c r="H261" s="20">
        <f t="shared" si="5"/>
        <v>100</v>
      </c>
    </row>
    <row r="262" spans="1:8" s="10" customFormat="1" ht="19.5">
      <c r="A262" s="7" t="s">
        <v>445</v>
      </c>
      <c r="B262" s="7"/>
      <c r="C262" s="7" t="s">
        <v>382</v>
      </c>
      <c r="D262" s="7"/>
      <c r="E262" s="7" t="s">
        <v>368</v>
      </c>
      <c r="F262" s="8">
        <f>+F263+F265</f>
        <v>5700</v>
      </c>
      <c r="G262" s="8">
        <f>+G263+G265</f>
        <v>5700</v>
      </c>
      <c r="H262" s="9">
        <f t="shared" si="5"/>
        <v>100</v>
      </c>
    </row>
    <row r="263" spans="1:8" s="17" customFormat="1" ht="18">
      <c r="A263" s="18" t="s">
        <v>448</v>
      </c>
      <c r="B263" s="18"/>
      <c r="C263" s="18" t="s">
        <v>464</v>
      </c>
      <c r="D263" s="18"/>
      <c r="E263" s="18" t="s">
        <v>447</v>
      </c>
      <c r="F263" s="19">
        <f>+F264</f>
        <v>100</v>
      </c>
      <c r="G263" s="19">
        <f>+G264</f>
        <v>100</v>
      </c>
      <c r="H263" s="20">
        <f t="shared" si="5"/>
        <v>100</v>
      </c>
    </row>
    <row r="264" spans="1:8" s="10" customFormat="1" ht="19.5">
      <c r="B264" s="7"/>
      <c r="C264" s="7"/>
      <c r="D264" s="7" t="s">
        <v>204</v>
      </c>
      <c r="E264" s="7" t="s">
        <v>205</v>
      </c>
      <c r="F264" s="8">
        <v>100</v>
      </c>
      <c r="G264" s="8">
        <v>100</v>
      </c>
      <c r="H264" s="9">
        <f t="shared" si="5"/>
        <v>100</v>
      </c>
    </row>
    <row r="265" spans="1:8" s="17" customFormat="1" ht="18">
      <c r="A265" s="18" t="s">
        <v>451</v>
      </c>
      <c r="B265" s="18"/>
      <c r="C265" s="18" t="s">
        <v>466</v>
      </c>
      <c r="D265" s="18"/>
      <c r="E265" s="18" t="s">
        <v>405</v>
      </c>
      <c r="F265" s="19">
        <f>+F266+F267</f>
        <v>5600</v>
      </c>
      <c r="G265" s="19">
        <f>+G266+G267</f>
        <v>5600</v>
      </c>
      <c r="H265" s="20">
        <f t="shared" si="5"/>
        <v>100</v>
      </c>
    </row>
    <row r="266" spans="1:8" s="10" customFormat="1" ht="19.5">
      <c r="B266" s="7"/>
      <c r="C266" s="7"/>
      <c r="D266" s="7" t="s">
        <v>226</v>
      </c>
      <c r="E266" s="7" t="s">
        <v>227</v>
      </c>
      <c r="F266" s="8">
        <v>5400</v>
      </c>
      <c r="G266" s="8">
        <v>5400</v>
      </c>
      <c r="H266" s="9">
        <f t="shared" si="5"/>
        <v>100</v>
      </c>
    </row>
    <row r="267" spans="1:8" s="10" customFormat="1" ht="19.5">
      <c r="B267" s="7"/>
      <c r="C267" s="7"/>
      <c r="D267" s="7" t="s">
        <v>245</v>
      </c>
      <c r="E267" s="7" t="s">
        <v>246</v>
      </c>
      <c r="F267" s="8">
        <v>200</v>
      </c>
      <c r="G267" s="8">
        <v>200</v>
      </c>
      <c r="H267" s="9">
        <f t="shared" si="5"/>
        <v>100</v>
      </c>
    </row>
    <row r="268" spans="1:8" s="17" customFormat="1" ht="18">
      <c r="B268" s="18" t="s">
        <v>467</v>
      </c>
      <c r="C268" s="18"/>
      <c r="D268" s="18"/>
      <c r="E268" s="18" t="s">
        <v>468</v>
      </c>
      <c r="F268" s="19">
        <f>+F269</f>
        <v>14900</v>
      </c>
      <c r="G268" s="19">
        <f>+G269</f>
        <v>14900</v>
      </c>
      <c r="H268" s="20">
        <f t="shared" si="5"/>
        <v>100</v>
      </c>
    </row>
    <row r="269" spans="1:8" s="10" customFormat="1" ht="19.5">
      <c r="A269" s="7" t="s">
        <v>453</v>
      </c>
      <c r="B269" s="7"/>
      <c r="C269" s="7" t="s">
        <v>382</v>
      </c>
      <c r="D269" s="7"/>
      <c r="E269" s="7" t="s">
        <v>368</v>
      </c>
      <c r="F269" s="8">
        <f>+F270+F272</f>
        <v>14900</v>
      </c>
      <c r="G269" s="8">
        <f>+G270+G272</f>
        <v>14900</v>
      </c>
      <c r="H269" s="9">
        <f t="shared" si="5"/>
        <v>100</v>
      </c>
    </row>
    <row r="270" spans="1:8" s="17" customFormat="1" ht="18">
      <c r="A270" s="18" t="s">
        <v>455</v>
      </c>
      <c r="B270" s="18"/>
      <c r="C270" s="18" t="s">
        <v>469</v>
      </c>
      <c r="D270" s="18"/>
      <c r="E270" s="18" t="s">
        <v>379</v>
      </c>
      <c r="F270" s="19">
        <f>+F271</f>
        <v>500</v>
      </c>
      <c r="G270" s="19">
        <f>+G271</f>
        <v>500</v>
      </c>
      <c r="H270" s="20">
        <f t="shared" si="5"/>
        <v>100</v>
      </c>
    </row>
    <row r="271" spans="1:8" s="10" customFormat="1" ht="19.5">
      <c r="B271" s="7"/>
      <c r="C271" s="7"/>
      <c r="D271" s="7" t="s">
        <v>204</v>
      </c>
      <c r="E271" s="7" t="s">
        <v>205</v>
      </c>
      <c r="F271" s="8">
        <v>500</v>
      </c>
      <c r="G271" s="8">
        <v>500</v>
      </c>
      <c r="H271" s="9">
        <f t="shared" si="5"/>
        <v>100</v>
      </c>
    </row>
    <row r="272" spans="1:8" s="17" customFormat="1" ht="18">
      <c r="A272" s="18" t="s">
        <v>458</v>
      </c>
      <c r="B272" s="18"/>
      <c r="C272" s="18" t="s">
        <v>470</v>
      </c>
      <c r="D272" s="18"/>
      <c r="E272" s="18" t="s">
        <v>405</v>
      </c>
      <c r="F272" s="19">
        <f>+F273+F274+F275+F276</f>
        <v>14400</v>
      </c>
      <c r="G272" s="19">
        <f>+G273+G274+G275+G276</f>
        <v>14400</v>
      </c>
      <c r="H272" s="20">
        <f t="shared" si="5"/>
        <v>100</v>
      </c>
    </row>
    <row r="273" spans="1:8" s="10" customFormat="1" ht="19.5">
      <c r="B273" s="7"/>
      <c r="C273" s="7"/>
      <c r="D273" s="7" t="s">
        <v>216</v>
      </c>
      <c r="E273" s="7" t="s">
        <v>217</v>
      </c>
      <c r="F273" s="8">
        <v>6000</v>
      </c>
      <c r="G273" s="8">
        <v>6000</v>
      </c>
      <c r="H273" s="9">
        <f t="shared" si="5"/>
        <v>100</v>
      </c>
    </row>
    <row r="274" spans="1:8" s="10" customFormat="1" ht="19.5">
      <c r="B274" s="7"/>
      <c r="C274" s="7"/>
      <c r="D274" s="7" t="s">
        <v>226</v>
      </c>
      <c r="E274" s="7" t="s">
        <v>227</v>
      </c>
      <c r="F274" s="8">
        <v>2300</v>
      </c>
      <c r="G274" s="8">
        <v>2300</v>
      </c>
      <c r="H274" s="9">
        <f t="shared" si="5"/>
        <v>100</v>
      </c>
    </row>
    <row r="275" spans="1:8" s="10" customFormat="1" ht="19.5">
      <c r="B275" s="7"/>
      <c r="C275" s="7"/>
      <c r="D275" s="7" t="s">
        <v>256</v>
      </c>
      <c r="E275" s="7" t="s">
        <v>257</v>
      </c>
      <c r="F275" s="8">
        <v>6000</v>
      </c>
      <c r="G275" s="8">
        <v>6000</v>
      </c>
      <c r="H275" s="9">
        <f t="shared" si="5"/>
        <v>100</v>
      </c>
    </row>
    <row r="276" spans="1:8" s="10" customFormat="1" ht="19.5">
      <c r="B276" s="7"/>
      <c r="C276" s="7"/>
      <c r="D276" s="7" t="s">
        <v>245</v>
      </c>
      <c r="E276" s="7" t="s">
        <v>246</v>
      </c>
      <c r="F276" s="8">
        <v>100</v>
      </c>
      <c r="G276" s="8">
        <v>100</v>
      </c>
      <c r="H276" s="9">
        <f t="shared" si="5"/>
        <v>100</v>
      </c>
    </row>
    <row r="277" spans="1:8" s="17" customFormat="1" ht="18">
      <c r="B277" s="18" t="s">
        <v>471</v>
      </c>
      <c r="C277" s="18"/>
      <c r="D277" s="18"/>
      <c r="E277" s="18" t="s">
        <v>472</v>
      </c>
      <c r="F277" s="19">
        <f>+F278</f>
        <v>5780</v>
      </c>
      <c r="G277" s="19">
        <f>+G278</f>
        <v>5780</v>
      </c>
      <c r="H277" s="20">
        <f t="shared" si="5"/>
        <v>100</v>
      </c>
    </row>
    <row r="278" spans="1:8" s="10" customFormat="1" ht="19.5">
      <c r="A278" s="7" t="s">
        <v>460</v>
      </c>
      <c r="B278" s="7"/>
      <c r="C278" s="7" t="s">
        <v>382</v>
      </c>
      <c r="D278" s="7"/>
      <c r="E278" s="7" t="s">
        <v>368</v>
      </c>
      <c r="F278" s="8">
        <f>+F279+F282</f>
        <v>5780</v>
      </c>
      <c r="G278" s="8">
        <f>+G279+G282</f>
        <v>5780</v>
      </c>
      <c r="H278" s="9">
        <f t="shared" si="5"/>
        <v>100</v>
      </c>
    </row>
    <row r="279" spans="1:8" s="17" customFormat="1" ht="18">
      <c r="A279" s="18" t="s">
        <v>463</v>
      </c>
      <c r="B279" s="18"/>
      <c r="C279" s="18" t="s">
        <v>473</v>
      </c>
      <c r="D279" s="18"/>
      <c r="E279" s="18" t="s">
        <v>405</v>
      </c>
      <c r="F279" s="19">
        <f>+F280+F281</f>
        <v>5580</v>
      </c>
      <c r="G279" s="19">
        <f>+G280+G281</f>
        <v>5580</v>
      </c>
      <c r="H279" s="20">
        <f t="shared" si="5"/>
        <v>100</v>
      </c>
    </row>
    <row r="280" spans="1:8" s="10" customFormat="1" ht="19.5">
      <c r="B280" s="7"/>
      <c r="C280" s="7"/>
      <c r="D280" s="7" t="s">
        <v>216</v>
      </c>
      <c r="E280" s="7" t="s">
        <v>217</v>
      </c>
      <c r="F280" s="8">
        <v>3180</v>
      </c>
      <c r="G280" s="8">
        <v>3180</v>
      </c>
      <c r="H280" s="9">
        <f t="shared" si="5"/>
        <v>100</v>
      </c>
    </row>
    <row r="281" spans="1:8" s="10" customFormat="1" ht="19.5">
      <c r="B281" s="7"/>
      <c r="C281" s="7"/>
      <c r="D281" s="7" t="s">
        <v>226</v>
      </c>
      <c r="E281" s="7" t="s">
        <v>227</v>
      </c>
      <c r="F281" s="8">
        <v>2400</v>
      </c>
      <c r="G281" s="8">
        <v>2400</v>
      </c>
      <c r="H281" s="9">
        <f t="shared" si="5"/>
        <v>100</v>
      </c>
    </row>
    <row r="282" spans="1:8" s="17" customFormat="1" ht="18">
      <c r="A282" s="18" t="s">
        <v>465</v>
      </c>
      <c r="B282" s="18"/>
      <c r="C282" s="18" t="s">
        <v>474</v>
      </c>
      <c r="D282" s="18"/>
      <c r="E282" s="18" t="s">
        <v>447</v>
      </c>
      <c r="F282" s="19">
        <f>+F283</f>
        <v>200</v>
      </c>
      <c r="G282" s="19">
        <f>+G283</f>
        <v>200</v>
      </c>
      <c r="H282" s="20">
        <f t="shared" si="5"/>
        <v>100</v>
      </c>
    </row>
    <row r="283" spans="1:8" s="10" customFormat="1" ht="19.5">
      <c r="B283" s="7"/>
      <c r="C283" s="7"/>
      <c r="D283" s="7" t="s">
        <v>204</v>
      </c>
      <c r="E283" s="7" t="s">
        <v>205</v>
      </c>
      <c r="F283" s="8">
        <v>200</v>
      </c>
      <c r="G283" s="8">
        <v>200</v>
      </c>
      <c r="H283" s="9">
        <f t="shared" si="5"/>
        <v>100</v>
      </c>
    </row>
    <row r="284" spans="1:8" s="10" customFormat="1" ht="19.5">
      <c r="B284" s="7"/>
      <c r="C284" s="7"/>
      <c r="D284" s="7"/>
      <c r="E284" s="7"/>
      <c r="F284" s="8"/>
      <c r="G284" s="8"/>
      <c r="H284" s="8"/>
    </row>
    <row r="285" spans="1:8" s="11" customFormat="1" ht="23.25" customHeight="1">
      <c r="B285" s="12"/>
      <c r="C285" s="12"/>
      <c r="D285" s="12"/>
      <c r="E285" s="12"/>
      <c r="F285" s="13">
        <f>+F3+F183</f>
        <v>26360376.640000001</v>
      </c>
      <c r="G285" s="13">
        <f>+G3+G183</f>
        <v>21068537.859999999</v>
      </c>
      <c r="H285" s="14">
        <f>IF(F285&lt;&gt;0,G285/F285*100,"**.**")</f>
        <v>79.925025911921111</v>
      </c>
    </row>
  </sheetData>
  <pageMargins left="0.70866141732283472" right="0.43307086614173229" top="0.74803149606299213" bottom="0.74803149606299213" header="0.31496062992125984" footer="0.55118110236220474"/>
  <pageSetup paperSize="9" scale="78" firstPageNumber="7" orientation="landscape" useFirstPageNumber="1" r:id="rId1"/>
  <headerFooter>
    <oddFooter>&amp;R&amp;"-,Krepko"&amp;16&amp;P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2010-07-01T12:14:03Z</cp:lastPrinted>
  <dcterms:created xsi:type="dcterms:W3CDTF">2010-06-18T11:00:23Z</dcterms:created>
  <dcterms:modified xsi:type="dcterms:W3CDTF">2010-07-01T12:57:53Z</dcterms:modified>
</cp:coreProperties>
</file>